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522" i="1" l="1"/>
  <c r="L509" i="1"/>
  <c r="L502" i="1"/>
  <c r="L495" i="1"/>
  <c r="L490" i="1"/>
  <c r="L480" i="1"/>
  <c r="L467" i="1"/>
  <c r="L460" i="1"/>
  <c r="L453" i="1"/>
  <c r="L448" i="1"/>
  <c r="L438" i="1"/>
  <c r="L425" i="1"/>
  <c r="L418" i="1"/>
  <c r="L411" i="1"/>
  <c r="L406" i="1"/>
  <c r="L396" i="1"/>
  <c r="L383" i="1"/>
  <c r="L376" i="1"/>
  <c r="L369" i="1"/>
  <c r="L364" i="1"/>
  <c r="L354" i="1"/>
  <c r="L341" i="1"/>
  <c r="L334" i="1"/>
  <c r="L327" i="1"/>
  <c r="L322" i="1"/>
  <c r="L312" i="1"/>
  <c r="L214" i="1"/>
  <c r="L207" i="1"/>
  <c r="L200" i="1"/>
  <c r="L195" i="1"/>
  <c r="L185" i="1"/>
  <c r="L165" i="1"/>
  <c r="L158" i="1"/>
  <c r="L153" i="1"/>
  <c r="L172" i="1"/>
  <c r="L143" i="1"/>
  <c r="L130" i="1"/>
  <c r="L123" i="1"/>
  <c r="L116" i="1"/>
  <c r="L111" i="1"/>
  <c r="L101" i="1"/>
  <c r="L88" i="1"/>
  <c r="L81" i="1"/>
  <c r="L74" i="1"/>
  <c r="L69" i="1"/>
  <c r="L59" i="1"/>
  <c r="L46" i="1"/>
  <c r="L39" i="1"/>
  <c r="L32" i="1"/>
  <c r="L27" i="1"/>
  <c r="L17" i="1"/>
  <c r="L537" i="1"/>
  <c r="L532" i="1"/>
  <c r="B594" i="1" l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I560" i="1"/>
  <c r="H560" i="1"/>
  <c r="G560" i="1"/>
  <c r="F560" i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H522" i="1"/>
  <c r="G522" i="1"/>
  <c r="F522" i="1"/>
  <c r="B519" i="1"/>
  <c r="A519" i="1"/>
  <c r="L518" i="1"/>
  <c r="J518" i="1"/>
  <c r="I518" i="1"/>
  <c r="H518" i="1"/>
  <c r="G518" i="1"/>
  <c r="F518" i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H476" i="1"/>
  <c r="G476" i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J453" i="1"/>
  <c r="I453" i="1"/>
  <c r="H453" i="1"/>
  <c r="G453" i="1"/>
  <c r="F453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I434" i="1"/>
  <c r="H434" i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L350" i="1"/>
  <c r="J350" i="1"/>
  <c r="I350" i="1"/>
  <c r="H350" i="1"/>
  <c r="G350" i="1"/>
  <c r="F350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H308" i="1"/>
  <c r="G308" i="1"/>
  <c r="F308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10" i="1" l="1"/>
  <c r="F384" i="1"/>
  <c r="J384" i="1"/>
  <c r="G384" i="1"/>
  <c r="H468" i="1"/>
  <c r="I342" i="1"/>
  <c r="H342" i="1"/>
  <c r="F342" i="1"/>
  <c r="G342" i="1"/>
  <c r="J342" i="1"/>
  <c r="J299" i="1"/>
  <c r="H299" i="1"/>
  <c r="F299" i="1"/>
  <c r="G299" i="1"/>
  <c r="I299" i="1"/>
  <c r="H384" i="1"/>
  <c r="I384" i="1"/>
  <c r="H426" i="1"/>
  <c r="G426" i="1"/>
  <c r="I426" i="1"/>
  <c r="J426" i="1"/>
  <c r="F426" i="1"/>
  <c r="J468" i="1"/>
  <c r="I468" i="1"/>
  <c r="F468" i="1"/>
  <c r="G468" i="1"/>
  <c r="G510" i="1"/>
  <c r="I510" i="1"/>
  <c r="J510" i="1"/>
  <c r="H510" i="1"/>
  <c r="F552" i="1"/>
  <c r="J552" i="1"/>
  <c r="G552" i="1"/>
  <c r="H552" i="1"/>
  <c r="I552" i="1"/>
  <c r="G594" i="1"/>
  <c r="I594" i="1"/>
  <c r="J594" i="1"/>
  <c r="H594" i="1"/>
  <c r="F594" i="1"/>
  <c r="G257" i="1"/>
  <c r="F257" i="1"/>
  <c r="J257" i="1"/>
  <c r="I257" i="1"/>
  <c r="H257" i="1"/>
  <c r="I215" i="1"/>
  <c r="J215" i="1"/>
  <c r="F215" i="1"/>
  <c r="H215" i="1"/>
  <c r="G215" i="1"/>
  <c r="J173" i="1"/>
  <c r="I173" i="1"/>
  <c r="H173" i="1"/>
  <c r="G173" i="1"/>
  <c r="F173" i="1"/>
  <c r="F131" i="1"/>
  <c r="I131" i="1"/>
  <c r="H131" i="1"/>
  <c r="G131" i="1"/>
  <c r="J131" i="1"/>
  <c r="J89" i="1"/>
  <c r="I89" i="1"/>
  <c r="H89" i="1"/>
  <c r="G89" i="1"/>
  <c r="F89" i="1"/>
  <c r="J47" i="1"/>
  <c r="I47" i="1"/>
  <c r="H47" i="1"/>
  <c r="G47" i="1"/>
  <c r="F47" i="1"/>
  <c r="H595" i="1" l="1"/>
  <c r="G595" i="1"/>
  <c r="J595" i="1"/>
  <c r="I595" i="1"/>
  <c r="F595" i="1"/>
  <c r="L47" i="1"/>
  <c r="L89" i="1"/>
  <c r="L131" i="1"/>
  <c r="L173" i="1"/>
  <c r="L215" i="1"/>
  <c r="L342" i="1"/>
  <c r="L384" i="1"/>
  <c r="L426" i="1"/>
  <c r="L468" i="1"/>
  <c r="L510" i="1"/>
  <c r="L552" i="1"/>
  <c r="L522" i="1"/>
  <c r="L544" i="1"/>
  <c r="L593" i="1"/>
  <c r="L564" i="1"/>
  <c r="L594" i="1"/>
  <c r="L298" i="1"/>
  <c r="L579" i="1"/>
  <c r="L574" i="1"/>
  <c r="L249" i="1"/>
  <c r="L284" i="1"/>
  <c r="L279" i="1"/>
  <c r="L237" i="1"/>
  <c r="L242" i="1"/>
  <c r="L269" i="1"/>
  <c r="L299" i="1"/>
  <c r="L586" i="1"/>
  <c r="L256" i="1"/>
  <c r="L551" i="1"/>
  <c r="L291" i="1"/>
  <c r="L227" i="1"/>
  <c r="L257" i="1"/>
  <c r="L595" i="1"/>
</calcChain>
</file>

<file path=xl/sharedStrings.xml><?xml version="1.0" encoding="utf-8"?>
<sst xmlns="http://schemas.openxmlformats.org/spreadsheetml/2006/main" count="746" uniqueCount="120">
  <si>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</si>
  <si>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</si>
  <si>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</si>
  <si>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</si>
  <si>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</si>
  <si>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</si>
  <si>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</si>
  <si>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</si>
  <si>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</si>
  <si>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</si>
  <si>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</si>
  <si>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</si>
  <si>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</si>
  <si>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</si>
  <si>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</si>
  <si>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</si>
  <si>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</si>
  <si>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</si>
  <si>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</si>
  <si>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</si>
  <si>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</si>
  <si>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</si>
  <si>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</si>
  <si>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</si>
  <si>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</si>
  <si>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</si>
  <si>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</si>
  <si>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</si>
  <si>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</si>
  <si>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</si>
  <si>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</si>
  <si>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</si>
  <si>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</si>
  <si>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</si>
  <si>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</si>
  <si>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</si>
  <si>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</si>
  <si>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</si>
  <si>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</si>
  <si>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</si>
  <si>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</si>
  <si>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</si>
  <si>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</si>
  <si>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</si>
  <si>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</si>
  <si>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 из хлопьев овсяных "Геркулес" вязкая </t>
  </si>
  <si>
    <t>247/2013</t>
  </si>
  <si>
    <t>Кофейный напиток на сгущенном молоке</t>
  </si>
  <si>
    <t>500/2013</t>
  </si>
  <si>
    <t>пшеничный</t>
  </si>
  <si>
    <t>108/2013</t>
  </si>
  <si>
    <t>90/2013</t>
  </si>
  <si>
    <t>(Яблоко,апельсин)</t>
  </si>
  <si>
    <t>112/2013</t>
  </si>
  <si>
    <t>Макароны отварные с маслом</t>
  </si>
  <si>
    <t>Компот из с/м клубники</t>
  </si>
  <si>
    <t>ржаной</t>
  </si>
  <si>
    <t>366/2013</t>
  </si>
  <si>
    <t>289/2013</t>
  </si>
  <si>
    <t>109/2013</t>
  </si>
  <si>
    <t>511/2013</t>
  </si>
  <si>
    <t>Печень по-строгановски</t>
  </si>
  <si>
    <t xml:space="preserve">Каша гречневая рассыпчатая </t>
  </si>
  <si>
    <t>соус</t>
  </si>
  <si>
    <t>соус сметанный с томатом</t>
  </si>
  <si>
    <t>237/2013</t>
  </si>
  <si>
    <t>Чай байховый черный с сахаром</t>
  </si>
  <si>
    <t>493/2013</t>
  </si>
  <si>
    <t>Гуляш из говядины</t>
  </si>
  <si>
    <t>367/2013</t>
  </si>
  <si>
    <t>Каша рисовая рассыпчатая</t>
  </si>
  <si>
    <t>240/2013</t>
  </si>
  <si>
    <t>145.7</t>
  </si>
  <si>
    <t>Котлета из говядины</t>
  </si>
  <si>
    <t>Картофельное пюре</t>
  </si>
  <si>
    <t>Компот из свежих яблок</t>
  </si>
  <si>
    <t>381/2013</t>
  </si>
  <si>
    <t>429/2013</t>
  </si>
  <si>
    <t>507/2013</t>
  </si>
  <si>
    <t>Биточки из говядины</t>
  </si>
  <si>
    <t>Бобовые в соусе</t>
  </si>
  <si>
    <t>426/2004</t>
  </si>
  <si>
    <t>Чай с лимоном</t>
  </si>
  <si>
    <t>494/2013</t>
  </si>
  <si>
    <t>Шницель из говядины</t>
  </si>
  <si>
    <t>Каша булгур рассыпчатая</t>
  </si>
  <si>
    <t>601/2013</t>
  </si>
  <si>
    <t>(Яблоко,апельсин,киви)</t>
  </si>
  <si>
    <t>Помидор в нарезке</t>
  </si>
  <si>
    <t>54-3з-2020</t>
  </si>
  <si>
    <t xml:space="preserve">Плов </t>
  </si>
  <si>
    <t>443/2013</t>
  </si>
  <si>
    <t>Компот извишни и яблок</t>
  </si>
  <si>
    <t>Каша "Дружба"</t>
  </si>
  <si>
    <t>260/2013</t>
  </si>
  <si>
    <t>Сыр порционный нарезка</t>
  </si>
  <si>
    <t>Какао с молоком</t>
  </si>
  <si>
    <t>496/2013</t>
  </si>
  <si>
    <t>Апельсин</t>
  </si>
  <si>
    <t>Птица (филе) тушеная в сметанном соусе с томатом (100/50)</t>
  </si>
  <si>
    <t>Бутерброд с сыром и маслом (20/5/20)</t>
  </si>
  <si>
    <t>Каша перловая рассыпчатая</t>
  </si>
  <si>
    <t>242/2013</t>
  </si>
  <si>
    <t>Напиток витаминизированный " Здоровье"</t>
  </si>
  <si>
    <t>139/2000</t>
  </si>
  <si>
    <t>Кнели из курицы с рисом (филе)</t>
  </si>
  <si>
    <t>411/2013</t>
  </si>
  <si>
    <t>Рагу овощное</t>
  </si>
  <si>
    <t>201/2013</t>
  </si>
  <si>
    <t>Яблоко</t>
  </si>
  <si>
    <t>Жаркое по домашнему</t>
  </si>
  <si>
    <t>Яичная кашка (натуральная)</t>
  </si>
  <si>
    <t>338/2004</t>
  </si>
  <si>
    <t xml:space="preserve">котлета из курицы </t>
  </si>
  <si>
    <t>412/2013</t>
  </si>
  <si>
    <t xml:space="preserve">Каша "Дружба" </t>
  </si>
  <si>
    <t>директор</t>
  </si>
  <si>
    <t>Вержук</t>
  </si>
  <si>
    <t>МБОУ СОШ 207</t>
  </si>
  <si>
    <t xml:space="preserve">Бефстроганов из отварной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</si>
</sst>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564" activePane="bottomRight" state="frozen"/>
      <selection pane="topRight" activeCell="E1" sqref="E1"/>
      <selection pane="bottomLeft" activeCell="A6" sqref="A6"/>
      <selection pane="bottomRight" activeCell="J182" sqref="J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42578125" style="2" bestFit="1" customWidth="1"/>
    <col min="13" max="16384" width="9.140625" style="2"/>
  </cols>
  <sheetData>
    <row r="1" spans="1:12" ht="15" x14ac:dyDescent="0.25">
      <c r="A1" s="1" t="s">
        <v>7</v>
      </c>
      <c r="C1" s="63" t="s">
        <v>118</v>
      </c>
      <c r="D1" s="64"/>
      <c r="E1" s="64"/>
      <c r="F1" s="13" t="s">
        <v>16</v>
      </c>
      <c r="G1" s="2" t="s">
        <v>17</v>
      </c>
      <c r="H1" s="65" t="s">
        <v>116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117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210</v>
      </c>
      <c r="G6" s="48">
        <v>8.1300000000000008</v>
      </c>
      <c r="H6" s="48">
        <v>13.42</v>
      </c>
      <c r="I6" s="48">
        <v>29.95</v>
      </c>
      <c r="J6" s="48">
        <v>350.03</v>
      </c>
      <c r="K6" s="49" t="s">
        <v>46</v>
      </c>
      <c r="L6" s="48">
        <v>18.23</v>
      </c>
    </row>
    <row r="7" spans="1:12" ht="15" x14ac:dyDescent="0.25">
      <c r="A7" s="25"/>
      <c r="B7" s="16"/>
      <c r="C7" s="11"/>
      <c r="D7" s="6"/>
      <c r="E7" s="50" t="s">
        <v>100</v>
      </c>
      <c r="F7" s="51">
        <v>45</v>
      </c>
      <c r="G7" s="51">
        <v>6.7</v>
      </c>
      <c r="H7" s="51">
        <v>9.5</v>
      </c>
      <c r="I7" s="51">
        <v>9.9</v>
      </c>
      <c r="J7" s="51">
        <v>153</v>
      </c>
      <c r="K7" s="52" t="s">
        <v>51</v>
      </c>
      <c r="L7" s="51">
        <v>20.99</v>
      </c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</v>
      </c>
      <c r="H8" s="51">
        <v>2</v>
      </c>
      <c r="I8" s="51">
        <v>21</v>
      </c>
      <c r="J8" s="51">
        <v>113</v>
      </c>
      <c r="K8" s="52" t="s">
        <v>48</v>
      </c>
      <c r="L8" s="51">
        <v>16.510000000000002</v>
      </c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15</v>
      </c>
      <c r="G9" s="51">
        <v>1.1399999999999999</v>
      </c>
      <c r="H9" s="51">
        <v>0.12</v>
      </c>
      <c r="I9" s="51">
        <v>7.38</v>
      </c>
      <c r="J9" s="51">
        <v>35.25</v>
      </c>
      <c r="K9" s="52" t="s">
        <v>50</v>
      </c>
      <c r="L9" s="51">
        <v>0.84</v>
      </c>
    </row>
    <row r="10" spans="1:12" ht="15" x14ac:dyDescent="0.25">
      <c r="A10" s="25"/>
      <c r="B10" s="16"/>
      <c r="C10" s="11"/>
      <c r="D10" s="7" t="s">
        <v>24</v>
      </c>
      <c r="E10" s="59" t="s">
        <v>109</v>
      </c>
      <c r="F10" s="51">
        <v>117</v>
      </c>
      <c r="G10" s="51">
        <v>1</v>
      </c>
      <c r="H10" s="51">
        <v>0</v>
      </c>
      <c r="I10" s="51">
        <v>12</v>
      </c>
      <c r="J10" s="51">
        <v>60</v>
      </c>
      <c r="K10" s="52" t="s">
        <v>53</v>
      </c>
      <c r="L10" s="51">
        <v>13.43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587</v>
      </c>
      <c r="G13" s="21">
        <f t="shared" ref="G13:J13" si="0">SUM(G6:G12)</f>
        <v>19.970000000000002</v>
      </c>
      <c r="H13" s="21">
        <f t="shared" si="0"/>
        <v>25.040000000000003</v>
      </c>
      <c r="I13" s="21">
        <f t="shared" si="0"/>
        <v>80.23</v>
      </c>
      <c r="J13" s="21">
        <f t="shared" si="0"/>
        <v>711.28</v>
      </c>
      <c r="K13" s="27"/>
      <c r="L13" s="21">
        <f t="shared" ref="L13" si="1">SUM(L6:L12)</f>
        <v>70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>SUM(L14:L16)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119</v>
      </c>
      <c r="F20" s="51">
        <v>150</v>
      </c>
      <c r="G20" s="51">
        <v>23</v>
      </c>
      <c r="H20" s="51">
        <v>21</v>
      </c>
      <c r="I20" s="51">
        <v>4</v>
      </c>
      <c r="J20" s="51">
        <v>291</v>
      </c>
      <c r="K20" s="52" t="s">
        <v>57</v>
      </c>
      <c r="L20" s="51">
        <v>51.19</v>
      </c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180</v>
      </c>
      <c r="G21" s="51">
        <v>3</v>
      </c>
      <c r="H21" s="51">
        <v>4</v>
      </c>
      <c r="I21" s="51">
        <v>23</v>
      </c>
      <c r="J21" s="51">
        <v>301</v>
      </c>
      <c r="K21" s="52" t="s">
        <v>58</v>
      </c>
      <c r="L21" s="51">
        <v>7.66</v>
      </c>
    </row>
    <row r="22" spans="1:12" ht="15" x14ac:dyDescent="0.2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0.3</v>
      </c>
      <c r="H22" s="51">
        <v>0.1</v>
      </c>
      <c r="I22" s="51">
        <v>17.2</v>
      </c>
      <c r="J22" s="51">
        <v>71</v>
      </c>
      <c r="K22" s="52" t="s">
        <v>60</v>
      </c>
      <c r="L22" s="51">
        <v>9.2899999999999991</v>
      </c>
    </row>
    <row r="23" spans="1:12" ht="15" x14ac:dyDescent="0.25">
      <c r="A23" s="25"/>
      <c r="B23" s="16"/>
      <c r="C23" s="11"/>
      <c r="D23" s="7" t="s">
        <v>32</v>
      </c>
      <c r="E23" s="50" t="s">
        <v>49</v>
      </c>
      <c r="F23" s="51">
        <v>15</v>
      </c>
      <c r="G23" s="51">
        <v>1.1399999999999999</v>
      </c>
      <c r="H23" s="51">
        <v>0.12</v>
      </c>
      <c r="I23" s="51">
        <v>7.38</v>
      </c>
      <c r="J23" s="51">
        <v>35.25</v>
      </c>
      <c r="K23" s="52" t="s">
        <v>50</v>
      </c>
      <c r="L23" s="51">
        <v>0.84</v>
      </c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15</v>
      </c>
      <c r="G24" s="51">
        <v>0.99</v>
      </c>
      <c r="H24" s="51">
        <v>0.18</v>
      </c>
      <c r="I24" s="51">
        <v>4.95</v>
      </c>
      <c r="J24" s="51">
        <v>26.1</v>
      </c>
      <c r="K24" s="52" t="s">
        <v>59</v>
      </c>
      <c r="L24" s="51">
        <v>1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560</v>
      </c>
      <c r="G27" s="21">
        <f t="shared" ref="G27:J27" si="3">SUM(G18:G26)</f>
        <v>28.43</v>
      </c>
      <c r="H27" s="21">
        <f t="shared" si="3"/>
        <v>25.400000000000002</v>
      </c>
      <c r="I27" s="21">
        <f t="shared" si="3"/>
        <v>56.530000000000008</v>
      </c>
      <c r="J27" s="21">
        <f t="shared" si="3"/>
        <v>724.35</v>
      </c>
      <c r="K27" s="27"/>
      <c r="L27" s="21">
        <f>SUM(L18:L26)</f>
        <v>69.97999999999999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>SUM(L33:L38)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>SUM(L40:L45)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1147</v>
      </c>
      <c r="G47" s="34">
        <f t="shared" ref="G47:J47" si="7">G13+G17+G27+G32+G39+G46</f>
        <v>48.400000000000006</v>
      </c>
      <c r="H47" s="34">
        <f t="shared" si="7"/>
        <v>50.440000000000005</v>
      </c>
      <c r="I47" s="34">
        <f t="shared" si="7"/>
        <v>136.76000000000002</v>
      </c>
      <c r="J47" s="34">
        <f t="shared" si="7"/>
        <v>1435.63</v>
      </c>
      <c r="K47" s="35"/>
      <c r="L47" s="34">
        <f>L13+L17+L27+L32+L39+L46</f>
        <v>139.97999999999999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150</v>
      </c>
      <c r="G48" s="48">
        <v>24.55</v>
      </c>
      <c r="H48" s="48">
        <v>24.55</v>
      </c>
      <c r="I48" s="48">
        <v>12.27</v>
      </c>
      <c r="J48" s="48">
        <v>290.45</v>
      </c>
      <c r="K48" s="49"/>
      <c r="L48" s="48">
        <v>50.41</v>
      </c>
    </row>
    <row r="49" spans="1:12" ht="15" x14ac:dyDescent="0.25">
      <c r="A49" s="15"/>
      <c r="B49" s="16"/>
      <c r="C49" s="11"/>
      <c r="D49" s="6"/>
      <c r="E49" s="50" t="s">
        <v>62</v>
      </c>
      <c r="F49" s="51">
        <v>160</v>
      </c>
      <c r="G49" s="51">
        <v>8.5500000000000007</v>
      </c>
      <c r="H49" s="51">
        <v>7.85</v>
      </c>
      <c r="I49" s="51">
        <v>37.08</v>
      </c>
      <c r="J49" s="51">
        <v>253.05</v>
      </c>
      <c r="K49" s="52" t="s">
        <v>65</v>
      </c>
      <c r="L49" s="51">
        <v>10.7</v>
      </c>
    </row>
    <row r="50" spans="1:12" ht="15" x14ac:dyDescent="0.2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0.1</v>
      </c>
      <c r="H50" s="51">
        <v>0</v>
      </c>
      <c r="I50" s="51">
        <v>15</v>
      </c>
      <c r="J50" s="51">
        <v>60</v>
      </c>
      <c r="K50" s="52" t="s">
        <v>67</v>
      </c>
      <c r="L50" s="51">
        <v>1.33</v>
      </c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>
        <v>15</v>
      </c>
      <c r="G51" s="51">
        <v>1.1399999999999999</v>
      </c>
      <c r="H51" s="51">
        <v>0.12</v>
      </c>
      <c r="I51" s="51">
        <v>7.38</v>
      </c>
      <c r="J51" s="51">
        <v>35.25</v>
      </c>
      <c r="K51" s="52" t="s">
        <v>50</v>
      </c>
      <c r="L51" s="51">
        <v>0.84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23</v>
      </c>
      <c r="E53" s="50" t="s">
        <v>56</v>
      </c>
      <c r="F53" s="51">
        <v>15</v>
      </c>
      <c r="G53" s="51">
        <v>0.99</v>
      </c>
      <c r="H53" s="51">
        <v>0.18</v>
      </c>
      <c r="I53" s="51">
        <v>4.95</v>
      </c>
      <c r="J53" s="51">
        <v>26.1</v>
      </c>
      <c r="K53" s="52" t="s">
        <v>59</v>
      </c>
      <c r="L53" s="51">
        <v>1</v>
      </c>
    </row>
    <row r="54" spans="1:12" ht="15" x14ac:dyDescent="0.25">
      <c r="A54" s="15"/>
      <c r="B54" s="16"/>
      <c r="C54" s="11"/>
      <c r="D54" s="6" t="s">
        <v>63</v>
      </c>
      <c r="E54" s="50" t="s">
        <v>64</v>
      </c>
      <c r="F54" s="51">
        <v>30</v>
      </c>
      <c r="G54" s="51">
        <v>0.84</v>
      </c>
      <c r="H54" s="51">
        <v>3.06</v>
      </c>
      <c r="I54" s="51">
        <v>18.66</v>
      </c>
      <c r="J54" s="51">
        <v>39</v>
      </c>
      <c r="K54" s="52" t="s">
        <v>86</v>
      </c>
      <c r="L54" s="51">
        <v>5.72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570</v>
      </c>
      <c r="G55" s="21">
        <f t="shared" ref="G55" si="8">SUM(G48:G54)</f>
        <v>36.170000000000009</v>
      </c>
      <c r="H55" s="21">
        <f t="shared" ref="H55" si="9">SUM(H48:H54)</f>
        <v>35.76</v>
      </c>
      <c r="I55" s="21">
        <f t="shared" ref="I55" si="10">SUM(I48:I54)</f>
        <v>95.339999999999989</v>
      </c>
      <c r="J55" s="21">
        <f t="shared" ref="J55" si="11">SUM(J48:J54)</f>
        <v>703.85</v>
      </c>
      <c r="K55" s="27"/>
      <c r="L55" s="21">
        <f t="shared" ref="L55:L97" si="12">SUM(L48:L54)</f>
        <v>70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>SUM(L56:L58)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68</v>
      </c>
      <c r="F62" s="51">
        <v>100</v>
      </c>
      <c r="G62" s="51">
        <v>20.6</v>
      </c>
      <c r="H62" s="51">
        <v>22</v>
      </c>
      <c r="I62" s="51">
        <v>4.2</v>
      </c>
      <c r="J62" s="51">
        <v>297</v>
      </c>
      <c r="K62" s="52" t="s">
        <v>69</v>
      </c>
      <c r="L62" s="51">
        <v>53.97</v>
      </c>
    </row>
    <row r="63" spans="1:12" ht="15" x14ac:dyDescent="0.25">
      <c r="A63" s="15"/>
      <c r="B63" s="16"/>
      <c r="C63" s="11"/>
      <c r="D63" s="7" t="s">
        <v>30</v>
      </c>
      <c r="E63" s="50" t="s">
        <v>70</v>
      </c>
      <c r="F63" s="51">
        <v>180</v>
      </c>
      <c r="G63" s="51">
        <v>3.95</v>
      </c>
      <c r="H63" s="51">
        <v>6.51</v>
      </c>
      <c r="I63" s="51">
        <v>39.79</v>
      </c>
      <c r="J63" s="51">
        <v>233.6</v>
      </c>
      <c r="K63" s="52" t="s">
        <v>71</v>
      </c>
      <c r="L63" s="51">
        <v>10.220000000000001</v>
      </c>
    </row>
    <row r="64" spans="1:12" ht="15" x14ac:dyDescent="0.2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0.1</v>
      </c>
      <c r="H64" s="51">
        <v>0</v>
      </c>
      <c r="I64" s="51">
        <v>15</v>
      </c>
      <c r="J64" s="51">
        <v>60</v>
      </c>
      <c r="K64" s="52" t="s">
        <v>67</v>
      </c>
      <c r="L64" s="51">
        <v>1.33</v>
      </c>
    </row>
    <row r="65" spans="1:12" ht="15" x14ac:dyDescent="0.25">
      <c r="A65" s="15"/>
      <c r="B65" s="16"/>
      <c r="C65" s="11"/>
      <c r="D65" s="7" t="s">
        <v>32</v>
      </c>
      <c r="E65" s="50" t="s">
        <v>49</v>
      </c>
      <c r="F65" s="51">
        <v>62</v>
      </c>
      <c r="G65" s="51">
        <v>4.71</v>
      </c>
      <c r="H65" s="51">
        <v>0.5</v>
      </c>
      <c r="I65" s="51">
        <v>30.5</v>
      </c>
      <c r="J65" s="51" t="s">
        <v>72</v>
      </c>
      <c r="K65" s="52" t="s">
        <v>50</v>
      </c>
      <c r="L65" s="51">
        <v>3.48</v>
      </c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15</v>
      </c>
      <c r="G66" s="51">
        <v>0.99</v>
      </c>
      <c r="H66" s="51">
        <v>0.18</v>
      </c>
      <c r="I66" s="51">
        <v>4.95</v>
      </c>
      <c r="J66" s="51">
        <v>26.1</v>
      </c>
      <c r="K66" s="52" t="s">
        <v>59</v>
      </c>
      <c r="L66" s="51">
        <v>1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557</v>
      </c>
      <c r="G69" s="21">
        <f t="shared" ref="G69" si="17">SUM(G60:G68)</f>
        <v>30.35</v>
      </c>
      <c r="H69" s="21">
        <f t="shared" ref="H69" si="18">SUM(H60:H68)</f>
        <v>29.189999999999998</v>
      </c>
      <c r="I69" s="21">
        <f t="shared" ref="I69" si="19">SUM(I60:I68)</f>
        <v>94.440000000000012</v>
      </c>
      <c r="J69" s="21">
        <f t="shared" ref="J69" si="20">SUM(J60:J68)</f>
        <v>616.70000000000005</v>
      </c>
      <c r="K69" s="27"/>
      <c r="L69" s="21">
        <f>SUM(L60:L68)</f>
        <v>70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>SUM(L82:L87)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1127</v>
      </c>
      <c r="G89" s="34">
        <f t="shared" ref="G89" si="33">G55+G59+G69+G74+G81+G88</f>
        <v>66.52000000000001</v>
      </c>
      <c r="H89" s="34">
        <f t="shared" ref="H89" si="34">H55+H59+H69+H74+H81+H88</f>
        <v>64.949999999999989</v>
      </c>
      <c r="I89" s="34">
        <f t="shared" ref="I89" si="35">I55+I59+I69+I74+I81+I88</f>
        <v>189.78</v>
      </c>
      <c r="J89" s="34">
        <f t="shared" ref="J89" si="36">J55+J59+J69+J74+J81+J88</f>
        <v>1320.5500000000002</v>
      </c>
      <c r="K89" s="35"/>
      <c r="L89" s="34">
        <f t="shared" ref="L89" si="37">L55+L59+L69+L74+L81+L88</f>
        <v>140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73</v>
      </c>
      <c r="F90" s="48">
        <v>100</v>
      </c>
      <c r="G90" s="48">
        <v>17.8</v>
      </c>
      <c r="H90" s="48">
        <v>15.4</v>
      </c>
      <c r="I90" s="48">
        <v>17.5</v>
      </c>
      <c r="J90" s="48">
        <v>286</v>
      </c>
      <c r="K90" s="49" t="s">
        <v>76</v>
      </c>
      <c r="L90" s="48">
        <v>50.41</v>
      </c>
    </row>
    <row r="91" spans="1:12" ht="15" x14ac:dyDescent="0.25">
      <c r="A91" s="25"/>
      <c r="B91" s="16"/>
      <c r="C91" s="11"/>
      <c r="D91" s="6"/>
      <c r="E91" s="50" t="s">
        <v>74</v>
      </c>
      <c r="F91" s="51">
        <v>200</v>
      </c>
      <c r="G91" s="51">
        <v>3.15</v>
      </c>
      <c r="H91" s="51">
        <v>6.6</v>
      </c>
      <c r="I91" s="51">
        <v>16.350000000000001</v>
      </c>
      <c r="J91" s="51">
        <v>138</v>
      </c>
      <c r="K91" s="52" t="s">
        <v>77</v>
      </c>
      <c r="L91" s="51">
        <v>11.56</v>
      </c>
    </row>
    <row r="92" spans="1:12" ht="15" x14ac:dyDescent="0.25">
      <c r="A92" s="25"/>
      <c r="B92" s="16"/>
      <c r="C92" s="11"/>
      <c r="D92" s="7" t="s">
        <v>22</v>
      </c>
      <c r="E92" s="50" t="s">
        <v>75</v>
      </c>
      <c r="F92" s="51">
        <v>200</v>
      </c>
      <c r="G92" s="51">
        <v>0.5</v>
      </c>
      <c r="H92" s="51">
        <v>0</v>
      </c>
      <c r="I92" s="51">
        <v>23.1</v>
      </c>
      <c r="J92" s="51">
        <v>96</v>
      </c>
      <c r="K92" s="52" t="s">
        <v>78</v>
      </c>
      <c r="L92" s="51">
        <v>6.19</v>
      </c>
    </row>
    <row r="93" spans="1:12" ht="15" x14ac:dyDescent="0.25">
      <c r="A93" s="25"/>
      <c r="B93" s="16"/>
      <c r="C93" s="11"/>
      <c r="D93" s="7" t="s">
        <v>23</v>
      </c>
      <c r="E93" s="50" t="s">
        <v>49</v>
      </c>
      <c r="F93" s="51">
        <v>15</v>
      </c>
      <c r="G93" s="51">
        <v>1.1399999999999999</v>
      </c>
      <c r="H93" s="51">
        <v>0.12</v>
      </c>
      <c r="I93" s="51">
        <v>7.38</v>
      </c>
      <c r="J93" s="51">
        <v>35.25</v>
      </c>
      <c r="K93" s="52" t="s">
        <v>50</v>
      </c>
      <c r="L93" s="51">
        <v>0.84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58" t="s">
        <v>33</v>
      </c>
      <c r="E95" s="50" t="s">
        <v>56</v>
      </c>
      <c r="F95" s="51">
        <v>15</v>
      </c>
      <c r="G95" s="51">
        <v>0.99</v>
      </c>
      <c r="H95" s="51">
        <v>0.18</v>
      </c>
      <c r="I95" s="51">
        <v>4.95</v>
      </c>
      <c r="J95" s="51">
        <v>26.1</v>
      </c>
      <c r="K95" s="52" t="s">
        <v>59</v>
      </c>
      <c r="L95" s="51">
        <v>1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f t="shared" ref="G97" si="38">SUM(G90:G96)</f>
        <v>23.58</v>
      </c>
      <c r="H97" s="21">
        <f t="shared" ref="H97" si="39">SUM(H90:H96)</f>
        <v>22.3</v>
      </c>
      <c r="I97" s="21">
        <f t="shared" ref="I97" si="40">SUM(I90:I96)</f>
        <v>69.28</v>
      </c>
      <c r="J97" s="21">
        <f t="shared" ref="J97" si="41">SUM(J90:J96)</f>
        <v>581.35</v>
      </c>
      <c r="K97" s="27"/>
      <c r="L97" s="21">
        <f t="shared" si="12"/>
        <v>70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>SUM(L98:L100)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79</v>
      </c>
      <c r="F104" s="51">
        <v>90</v>
      </c>
      <c r="G104" s="51">
        <v>16.02</v>
      </c>
      <c r="H104" s="51">
        <v>13.86</v>
      </c>
      <c r="I104" s="51">
        <v>15.75</v>
      </c>
      <c r="J104" s="51">
        <v>257.39999999999998</v>
      </c>
      <c r="K104" s="52" t="s">
        <v>76</v>
      </c>
      <c r="L104" s="51">
        <v>46.06</v>
      </c>
    </row>
    <row r="105" spans="1:12" ht="15" x14ac:dyDescent="0.25">
      <c r="A105" s="25"/>
      <c r="B105" s="16"/>
      <c r="C105" s="11"/>
      <c r="D105" s="7" t="s">
        <v>30</v>
      </c>
      <c r="E105" s="50" t="s">
        <v>80</v>
      </c>
      <c r="F105" s="51">
        <v>180</v>
      </c>
      <c r="G105" s="51">
        <v>14.3</v>
      </c>
      <c r="H105" s="51">
        <v>4.8</v>
      </c>
      <c r="I105" s="51">
        <v>28.6</v>
      </c>
      <c r="J105" s="51">
        <v>215</v>
      </c>
      <c r="K105" s="52" t="s">
        <v>81</v>
      </c>
      <c r="L105" s="51">
        <v>5.38</v>
      </c>
    </row>
    <row r="106" spans="1:12" ht="15" x14ac:dyDescent="0.25">
      <c r="A106" s="25"/>
      <c r="B106" s="16"/>
      <c r="C106" s="11"/>
      <c r="D106" s="7" t="s">
        <v>31</v>
      </c>
      <c r="E106" s="50" t="s">
        <v>82</v>
      </c>
      <c r="F106" s="51">
        <v>200</v>
      </c>
      <c r="G106" s="51">
        <v>0.1</v>
      </c>
      <c r="H106" s="51">
        <v>0</v>
      </c>
      <c r="I106" s="51">
        <v>15.2</v>
      </c>
      <c r="J106" s="51">
        <v>61</v>
      </c>
      <c r="K106" s="52" t="s">
        <v>83</v>
      </c>
      <c r="L106" s="51">
        <v>3.29</v>
      </c>
    </row>
    <row r="107" spans="1:12" ht="15" x14ac:dyDescent="0.25">
      <c r="A107" s="25"/>
      <c r="B107" s="16"/>
      <c r="C107" s="11"/>
      <c r="D107" s="7" t="s">
        <v>32</v>
      </c>
      <c r="E107" s="50" t="s">
        <v>49</v>
      </c>
      <c r="F107" s="51">
        <v>15</v>
      </c>
      <c r="G107" s="51">
        <v>1.1399999999999999</v>
      </c>
      <c r="H107" s="51">
        <v>0.12</v>
      </c>
      <c r="I107" s="51">
        <v>7.38</v>
      </c>
      <c r="J107" s="51">
        <v>35.25</v>
      </c>
      <c r="K107" s="52" t="s">
        <v>50</v>
      </c>
      <c r="L107" s="51">
        <v>0.84</v>
      </c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15</v>
      </c>
      <c r="G108" s="51">
        <v>0.99</v>
      </c>
      <c r="H108" s="51">
        <v>0.18</v>
      </c>
      <c r="I108" s="51">
        <v>4.95</v>
      </c>
      <c r="J108" s="51">
        <v>26.1</v>
      </c>
      <c r="K108" s="52" t="s">
        <v>59</v>
      </c>
      <c r="L108" s="51">
        <v>1</v>
      </c>
    </row>
    <row r="109" spans="1:12" ht="15" x14ac:dyDescent="0.25">
      <c r="A109" s="25"/>
      <c r="B109" s="16"/>
      <c r="C109" s="11"/>
      <c r="D109" s="6"/>
      <c r="E109" s="50" t="s">
        <v>52</v>
      </c>
      <c r="F109" s="51">
        <v>117</v>
      </c>
      <c r="G109" s="51">
        <v>1</v>
      </c>
      <c r="H109" s="51">
        <v>0</v>
      </c>
      <c r="I109" s="51">
        <v>12</v>
      </c>
      <c r="J109" s="51">
        <v>60</v>
      </c>
      <c r="K109" s="52" t="s">
        <v>53</v>
      </c>
      <c r="L109" s="51">
        <v>13.43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617</v>
      </c>
      <c r="G111" s="21">
        <f t="shared" ref="G111" si="46">SUM(G102:G110)</f>
        <v>33.550000000000004</v>
      </c>
      <c r="H111" s="21">
        <f t="shared" ref="H111" si="47">SUM(H102:H110)</f>
        <v>18.96</v>
      </c>
      <c r="I111" s="21">
        <f t="shared" ref="I111" si="48">SUM(I102:I110)</f>
        <v>83.88</v>
      </c>
      <c r="J111" s="21">
        <f t="shared" ref="J111" si="49">SUM(J102:J110)</f>
        <v>654.75</v>
      </c>
      <c r="K111" s="27"/>
      <c r="L111" s="21">
        <f>SUM(L102:L110)</f>
        <v>70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0">SUM(G112:G115)</f>
        <v>0</v>
      </c>
      <c r="H116" s="21">
        <f t="shared" ref="H116" si="51">SUM(H112:H115)</f>
        <v>0</v>
      </c>
      <c r="I116" s="21">
        <f t="shared" ref="I116" si="52">SUM(I112:I115)</f>
        <v>0</v>
      </c>
      <c r="J116" s="21">
        <f t="shared" ref="J116" si="53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4">SUM(G117:G122)</f>
        <v>0</v>
      </c>
      <c r="H123" s="21">
        <f t="shared" ref="H123" si="55">SUM(H117:H122)</f>
        <v>0</v>
      </c>
      <c r="I123" s="21">
        <f t="shared" ref="I123" si="56">SUM(I117:I122)</f>
        <v>0</v>
      </c>
      <c r="J123" s="21">
        <f t="shared" ref="J123" si="57">SUM(J117:J122)</f>
        <v>0</v>
      </c>
      <c r="K123" s="27"/>
      <c r="L123" s="21">
        <f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8">SUM(G124:G129)</f>
        <v>0</v>
      </c>
      <c r="H130" s="21">
        <f t="shared" ref="H130" si="59">SUM(H124:H129)</f>
        <v>0</v>
      </c>
      <c r="I130" s="21">
        <f t="shared" ref="I130" si="60">SUM(I124:I129)</f>
        <v>0</v>
      </c>
      <c r="J130" s="21">
        <f t="shared" ref="J130" si="61">SUM(J124:J129)</f>
        <v>0</v>
      </c>
      <c r="K130" s="27"/>
      <c r="L130" s="21">
        <f>SUM(L124:L129)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1147</v>
      </c>
      <c r="G131" s="34">
        <f t="shared" ref="G131" si="62">G97+G101+G111+G116+G123+G130</f>
        <v>57.13</v>
      </c>
      <c r="H131" s="34">
        <f t="shared" ref="H131" si="63">H97+H101+H111+H116+H123+H130</f>
        <v>41.260000000000005</v>
      </c>
      <c r="I131" s="34">
        <f t="shared" ref="I131" si="64">I97+I101+I111+I116+I123+I130</f>
        <v>153.16</v>
      </c>
      <c r="J131" s="34">
        <f t="shared" ref="J131" si="65">J97+J101+J111+J116+J123+J130</f>
        <v>1236.0999999999999</v>
      </c>
      <c r="K131" s="35"/>
      <c r="L131" s="34">
        <f t="shared" ref="L131" si="66">L97+L101+L111+L116+L123+L130</f>
        <v>140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84</v>
      </c>
      <c r="F132" s="48">
        <v>80</v>
      </c>
      <c r="G132" s="51">
        <v>14.24</v>
      </c>
      <c r="H132" s="51">
        <v>12.32</v>
      </c>
      <c r="I132" s="51">
        <v>4.34</v>
      </c>
      <c r="J132" s="51">
        <v>257.39999999999998</v>
      </c>
      <c r="K132" s="52" t="s">
        <v>76</v>
      </c>
      <c r="L132" s="48">
        <v>41.93</v>
      </c>
    </row>
    <row r="133" spans="1:12" ht="15" x14ac:dyDescent="0.25">
      <c r="A133" s="25"/>
      <c r="B133" s="16"/>
      <c r="C133" s="11"/>
      <c r="D133" s="6" t="s">
        <v>30</v>
      </c>
      <c r="E133" s="50" t="s">
        <v>85</v>
      </c>
      <c r="F133" s="51">
        <v>180</v>
      </c>
      <c r="G133" s="51">
        <v>4.59</v>
      </c>
      <c r="H133" s="51">
        <v>6.74</v>
      </c>
      <c r="I133" s="51">
        <v>31.47</v>
      </c>
      <c r="J133" s="51">
        <v>209.25</v>
      </c>
      <c r="K133" s="51" t="s">
        <v>102</v>
      </c>
      <c r="L133" s="51">
        <v>11.94</v>
      </c>
    </row>
    <row r="134" spans="1:12" ht="15" x14ac:dyDescent="0.25">
      <c r="A134" s="25"/>
      <c r="B134" s="16"/>
      <c r="C134" s="11"/>
      <c r="D134" s="7" t="s">
        <v>22</v>
      </c>
      <c r="E134" s="50" t="s">
        <v>66</v>
      </c>
      <c r="F134" s="51">
        <v>200</v>
      </c>
      <c r="G134" s="51">
        <v>0.1</v>
      </c>
      <c r="H134" s="51">
        <v>0</v>
      </c>
      <c r="I134" s="51">
        <v>15</v>
      </c>
      <c r="J134" s="51">
        <v>60</v>
      </c>
      <c r="K134" s="52" t="s">
        <v>67</v>
      </c>
      <c r="L134" s="51">
        <v>1.33</v>
      </c>
    </row>
    <row r="135" spans="1:12" ht="15" x14ac:dyDescent="0.25">
      <c r="A135" s="25"/>
      <c r="B135" s="16"/>
      <c r="C135" s="11"/>
      <c r="D135" s="7" t="s">
        <v>23</v>
      </c>
      <c r="E135" s="50" t="s">
        <v>49</v>
      </c>
      <c r="F135" s="51">
        <v>15</v>
      </c>
      <c r="G135" s="51">
        <v>1.1399999999999999</v>
      </c>
      <c r="H135" s="51">
        <v>0.12</v>
      </c>
      <c r="I135" s="51">
        <v>7.38</v>
      </c>
      <c r="J135" s="51">
        <v>35.25</v>
      </c>
      <c r="K135" s="52" t="s">
        <v>50</v>
      </c>
      <c r="L135" s="51">
        <v>0.84</v>
      </c>
    </row>
    <row r="136" spans="1:12" ht="15" x14ac:dyDescent="0.25">
      <c r="A136" s="25"/>
      <c r="B136" s="16"/>
      <c r="C136" s="11"/>
      <c r="D136" s="7" t="s">
        <v>24</v>
      </c>
      <c r="E136" s="50" t="s">
        <v>87</v>
      </c>
      <c r="F136" s="51">
        <v>100</v>
      </c>
      <c r="G136" s="51">
        <v>0.4</v>
      </c>
      <c r="H136" s="51">
        <v>0.4</v>
      </c>
      <c r="I136" s="51">
        <v>9.8000000000000007</v>
      </c>
      <c r="J136" s="51">
        <v>47</v>
      </c>
      <c r="K136" s="52" t="s">
        <v>53</v>
      </c>
      <c r="L136" s="51">
        <v>8.24</v>
      </c>
    </row>
    <row r="137" spans="1:12" ht="15" x14ac:dyDescent="0.25">
      <c r="A137" s="25"/>
      <c r="B137" s="16"/>
      <c r="C137" s="11"/>
      <c r="D137" s="6" t="s">
        <v>63</v>
      </c>
      <c r="E137" s="50" t="s">
        <v>64</v>
      </c>
      <c r="F137" s="51">
        <v>30</v>
      </c>
      <c r="G137" s="51">
        <v>0.84</v>
      </c>
      <c r="H137" s="51">
        <v>3.06</v>
      </c>
      <c r="I137" s="51">
        <v>18.66</v>
      </c>
      <c r="J137" s="51">
        <v>39</v>
      </c>
      <c r="K137" s="52" t="s">
        <v>86</v>
      </c>
      <c r="L137" s="51">
        <v>5.72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605</v>
      </c>
      <c r="G139" s="21">
        <f t="shared" ref="G139" si="67">SUM(G132:G138)</f>
        <v>21.31</v>
      </c>
      <c r="H139" s="21">
        <f t="shared" ref="H139" si="68">SUM(H132:H138)</f>
        <v>22.64</v>
      </c>
      <c r="I139" s="21">
        <f t="shared" ref="I139" si="69">SUM(I132:I138)</f>
        <v>86.65</v>
      </c>
      <c r="J139" s="21">
        <f t="shared" ref="J139" si="70">SUM(J132:J138)</f>
        <v>647.9</v>
      </c>
      <c r="K139" s="27"/>
      <c r="L139" s="21">
        <f t="shared" ref="L139:L181" si="71">SUM(L132:L138)</f>
        <v>70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2">SUM(G140:G142)</f>
        <v>0</v>
      </c>
      <c r="H143" s="21">
        <f t="shared" ref="H143" si="73">SUM(H140:H142)</f>
        <v>0</v>
      </c>
      <c r="I143" s="21">
        <f t="shared" ref="I143" si="74">SUM(I140:I142)</f>
        <v>0</v>
      </c>
      <c r="J143" s="21">
        <f t="shared" ref="J143" si="75">SUM(J140:J142)</f>
        <v>0</v>
      </c>
      <c r="K143" s="27"/>
      <c r="L143" s="21">
        <f>SUM(L140:L142)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88</v>
      </c>
      <c r="F144" s="51">
        <v>100</v>
      </c>
      <c r="G144" s="51">
        <v>0.67</v>
      </c>
      <c r="H144" s="51">
        <v>0</v>
      </c>
      <c r="I144" s="51">
        <v>4.17</v>
      </c>
      <c r="J144" s="51">
        <v>19.170000000000002</v>
      </c>
      <c r="K144" s="52" t="s">
        <v>89</v>
      </c>
      <c r="L144" s="51">
        <v>8.2200000000000006</v>
      </c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90</v>
      </c>
      <c r="F146" s="51">
        <v>270</v>
      </c>
      <c r="G146" s="51">
        <v>29.16</v>
      </c>
      <c r="H146" s="51">
        <v>15.93</v>
      </c>
      <c r="I146" s="51">
        <v>51.02</v>
      </c>
      <c r="J146" s="51">
        <v>792</v>
      </c>
      <c r="K146" s="52" t="s">
        <v>91</v>
      </c>
      <c r="L146" s="51">
        <v>54.6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92</v>
      </c>
      <c r="F148" s="51">
        <v>200</v>
      </c>
      <c r="G148" s="51">
        <v>0.2</v>
      </c>
      <c r="H148" s="51">
        <v>0.1</v>
      </c>
      <c r="I148" s="51">
        <v>24.1</v>
      </c>
      <c r="J148" s="51">
        <v>98</v>
      </c>
      <c r="K148" s="52" t="s">
        <v>83</v>
      </c>
      <c r="L148" s="51">
        <v>5.34</v>
      </c>
    </row>
    <row r="149" spans="1:12" ht="15" x14ac:dyDescent="0.25">
      <c r="A149" s="25"/>
      <c r="B149" s="16"/>
      <c r="C149" s="11"/>
      <c r="D149" s="7" t="s">
        <v>32</v>
      </c>
      <c r="E149" s="50" t="s">
        <v>49</v>
      </c>
      <c r="F149" s="51">
        <v>15</v>
      </c>
      <c r="G149" s="51">
        <v>1.1399999999999999</v>
      </c>
      <c r="H149" s="51">
        <v>0.12</v>
      </c>
      <c r="I149" s="51">
        <v>7.38</v>
      </c>
      <c r="J149" s="51">
        <v>35.25</v>
      </c>
      <c r="K149" s="52" t="s">
        <v>50</v>
      </c>
      <c r="L149" s="51">
        <v>0.84</v>
      </c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15</v>
      </c>
      <c r="G150" s="51">
        <v>0.99</v>
      </c>
      <c r="H150" s="51">
        <v>0.18</v>
      </c>
      <c r="I150" s="51">
        <v>4.95</v>
      </c>
      <c r="J150" s="51">
        <v>26.1</v>
      </c>
      <c r="K150" s="52" t="s">
        <v>59</v>
      </c>
      <c r="L150" s="51">
        <v>1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600</v>
      </c>
      <c r="G153" s="21">
        <f t="shared" ref="G153" si="76">SUM(G144:G152)</f>
        <v>32.160000000000004</v>
      </c>
      <c r="H153" s="21">
        <f t="shared" ref="H153" si="77">SUM(H144:H152)</f>
        <v>16.330000000000002</v>
      </c>
      <c r="I153" s="21">
        <f t="shared" ref="I153" si="78">SUM(I144:I152)</f>
        <v>91.62</v>
      </c>
      <c r="J153" s="21">
        <f t="shared" ref="J153" si="79">SUM(J144:J152)</f>
        <v>970.52</v>
      </c>
      <c r="K153" s="27"/>
      <c r="L153" s="21">
        <f>SUM(L144:L152)</f>
        <v>70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0">SUM(G154:G157)</f>
        <v>0</v>
      </c>
      <c r="H158" s="21">
        <f t="shared" ref="H158" si="81">SUM(H154:H157)</f>
        <v>0</v>
      </c>
      <c r="I158" s="21">
        <f t="shared" ref="I158" si="82">SUM(I154:I157)</f>
        <v>0</v>
      </c>
      <c r="J158" s="21">
        <f t="shared" ref="J158" si="83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4">SUM(G159:G164)</f>
        <v>0</v>
      </c>
      <c r="H165" s="21">
        <f t="shared" ref="H165" si="85">SUM(H159:H164)</f>
        <v>0</v>
      </c>
      <c r="I165" s="21">
        <f t="shared" ref="I165" si="86">SUM(I159:I164)</f>
        <v>0</v>
      </c>
      <c r="J165" s="21">
        <f t="shared" ref="J165" si="87">SUM(J159:J164)</f>
        <v>0</v>
      </c>
      <c r="K165" s="27"/>
      <c r="L165" s="21">
        <f>SUM(L159:L164)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8">SUM(G166:G171)</f>
        <v>0</v>
      </c>
      <c r="H172" s="21">
        <f t="shared" ref="H172" si="89">SUM(H166:H171)</f>
        <v>0</v>
      </c>
      <c r="I172" s="21">
        <f t="shared" ref="I172" si="90">SUM(I166:I171)</f>
        <v>0</v>
      </c>
      <c r="J172" s="21">
        <f t="shared" ref="J172" si="91">SUM(J166:J171)</f>
        <v>0</v>
      </c>
      <c r="K172" s="27"/>
      <c r="L172" s="21">
        <f>SUM(L166:L171)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1205</v>
      </c>
      <c r="G173" s="34">
        <f t="shared" ref="G173" si="92">G139+G143+G153+G158+G165+G172</f>
        <v>53.47</v>
      </c>
      <c r="H173" s="34">
        <f t="shared" ref="H173" si="93">H139+H143+H153+H158+H165+H172</f>
        <v>38.97</v>
      </c>
      <c r="I173" s="34">
        <f t="shared" ref="I173" si="94">I139+I143+I153+I158+I165+I172</f>
        <v>178.27</v>
      </c>
      <c r="J173" s="34">
        <f t="shared" ref="J173" si="95">J139+J143+J153+J158+J165+J172</f>
        <v>1618.42</v>
      </c>
      <c r="K173" s="35"/>
      <c r="L173" s="34">
        <f t="shared" ref="L173" si="96">L139+L143+L153+L158+L165+L172</f>
        <v>140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 t="s">
        <v>30</v>
      </c>
      <c r="E175" s="50" t="s">
        <v>93</v>
      </c>
      <c r="F175" s="51">
        <v>210</v>
      </c>
      <c r="G175" s="51">
        <v>5.26</v>
      </c>
      <c r="H175" s="51">
        <v>11.66</v>
      </c>
      <c r="I175" s="51">
        <v>25.06</v>
      </c>
      <c r="J175" s="51">
        <v>226.2</v>
      </c>
      <c r="K175" s="52" t="s">
        <v>94</v>
      </c>
      <c r="L175" s="51">
        <v>17.3</v>
      </c>
    </row>
    <row r="176" spans="1:12" ht="15" x14ac:dyDescent="0.25">
      <c r="A176" s="25"/>
      <c r="B176" s="16"/>
      <c r="C176" s="11"/>
      <c r="D176" s="7" t="s">
        <v>22</v>
      </c>
      <c r="E176" s="50" t="s">
        <v>96</v>
      </c>
      <c r="F176" s="51">
        <v>200</v>
      </c>
      <c r="G176" s="51">
        <v>3.24</v>
      </c>
      <c r="H176" s="51">
        <v>2.97</v>
      </c>
      <c r="I176" s="51">
        <v>22.5</v>
      </c>
      <c r="J176" s="51">
        <v>129.6</v>
      </c>
      <c r="K176" s="52" t="s">
        <v>97</v>
      </c>
      <c r="L176" s="51">
        <v>10.58</v>
      </c>
    </row>
    <row r="177" spans="1:12" ht="15" x14ac:dyDescent="0.25">
      <c r="A177" s="25"/>
      <c r="B177" s="16"/>
      <c r="C177" s="11"/>
      <c r="D177" s="7" t="s">
        <v>23</v>
      </c>
      <c r="E177" s="50" t="s">
        <v>49</v>
      </c>
      <c r="F177" s="51">
        <v>15</v>
      </c>
      <c r="G177" s="51">
        <v>1.1399999999999999</v>
      </c>
      <c r="H177" s="51">
        <v>0.12</v>
      </c>
      <c r="I177" s="51">
        <v>7.38</v>
      </c>
      <c r="J177" s="51">
        <v>35.25</v>
      </c>
      <c r="K177" s="52" t="s">
        <v>50</v>
      </c>
      <c r="L177" s="51">
        <v>0.84</v>
      </c>
    </row>
    <row r="178" spans="1:12" ht="15" x14ac:dyDescent="0.25">
      <c r="A178" s="25"/>
      <c r="B178" s="16"/>
      <c r="C178" s="11"/>
      <c r="D178" s="7" t="s">
        <v>24</v>
      </c>
      <c r="E178" s="50" t="s">
        <v>98</v>
      </c>
      <c r="F178" s="51">
        <v>186</v>
      </c>
      <c r="G178" s="51">
        <v>0.74</v>
      </c>
      <c r="H178" s="51">
        <v>0.74</v>
      </c>
      <c r="I178" s="51">
        <v>18.23</v>
      </c>
      <c r="J178" s="51">
        <v>87.42</v>
      </c>
      <c r="K178" s="52" t="s">
        <v>53</v>
      </c>
      <c r="L178" s="51">
        <v>26.03</v>
      </c>
    </row>
    <row r="179" spans="1:12" ht="15" x14ac:dyDescent="0.25">
      <c r="A179" s="25"/>
      <c r="B179" s="16"/>
      <c r="C179" s="11"/>
      <c r="D179" s="6"/>
      <c r="E179" s="50" t="s">
        <v>95</v>
      </c>
      <c r="F179" s="51">
        <v>25</v>
      </c>
      <c r="G179" s="51">
        <v>6.4</v>
      </c>
      <c r="H179" s="51">
        <v>6.53</v>
      </c>
      <c r="I179" s="51">
        <v>0</v>
      </c>
      <c r="J179" s="51">
        <v>85.75</v>
      </c>
      <c r="K179" s="52" t="s">
        <v>94</v>
      </c>
      <c r="L179" s="51">
        <v>15.25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636</v>
      </c>
      <c r="G181" s="21">
        <f t="shared" ref="G181" si="97">SUM(G174:G180)</f>
        <v>16.78</v>
      </c>
      <c r="H181" s="21">
        <f t="shared" ref="H181" si="98">SUM(H174:H180)</f>
        <v>22.02</v>
      </c>
      <c r="I181" s="21">
        <f t="shared" ref="I181" si="99">SUM(I174:I180)</f>
        <v>73.17</v>
      </c>
      <c r="J181" s="21">
        <f t="shared" ref="J181" si="100">SUM(J174:J180)</f>
        <v>564.22</v>
      </c>
      <c r="K181" s="27"/>
      <c r="L181" s="21">
        <f t="shared" si="71"/>
        <v>70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1">SUM(G182:G184)</f>
        <v>0</v>
      </c>
      <c r="H185" s="21">
        <f t="shared" ref="H185" si="102">SUM(H182:H184)</f>
        <v>0</v>
      </c>
      <c r="I185" s="21">
        <f t="shared" ref="I185" si="103">SUM(I182:I184)</f>
        <v>0</v>
      </c>
      <c r="J185" s="21">
        <f t="shared" ref="J185" si="104">SUM(J182:J184)</f>
        <v>0</v>
      </c>
      <c r="K185" s="27"/>
      <c r="L185" s="21">
        <f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25.5" x14ac:dyDescent="0.25">
      <c r="A188" s="25"/>
      <c r="B188" s="16"/>
      <c r="C188" s="11"/>
      <c r="D188" s="7" t="s">
        <v>29</v>
      </c>
      <c r="E188" s="50" t="s">
        <v>99</v>
      </c>
      <c r="F188" s="51">
        <v>150</v>
      </c>
      <c r="G188" s="51">
        <v>13.59</v>
      </c>
      <c r="H188" s="51">
        <v>13.38</v>
      </c>
      <c r="I188" s="51">
        <v>3.55</v>
      </c>
      <c r="J188" s="51">
        <v>256.5</v>
      </c>
      <c r="K188" s="52" t="s">
        <v>67</v>
      </c>
      <c r="L188" s="51">
        <v>50.97</v>
      </c>
    </row>
    <row r="189" spans="1:12" ht="15" x14ac:dyDescent="0.25">
      <c r="A189" s="25"/>
      <c r="B189" s="16"/>
      <c r="C189" s="11"/>
      <c r="D189" s="7" t="s">
        <v>30</v>
      </c>
      <c r="E189" s="50" t="s">
        <v>101</v>
      </c>
      <c r="F189" s="51">
        <v>210</v>
      </c>
      <c r="G189" s="51">
        <v>4.59</v>
      </c>
      <c r="H189" s="51">
        <v>6.74</v>
      </c>
      <c r="I189" s="51">
        <v>31.47</v>
      </c>
      <c r="J189" s="51">
        <v>209.25</v>
      </c>
      <c r="K189" s="51" t="s">
        <v>102</v>
      </c>
      <c r="L189" s="51">
        <v>10.68</v>
      </c>
    </row>
    <row r="190" spans="1:12" ht="15" x14ac:dyDescent="0.25">
      <c r="A190" s="25"/>
      <c r="B190" s="16"/>
      <c r="C190" s="11"/>
      <c r="D190" s="7" t="s">
        <v>31</v>
      </c>
      <c r="E190" s="51" t="s">
        <v>103</v>
      </c>
      <c r="F190" s="51">
        <v>200</v>
      </c>
      <c r="G190" s="51">
        <v>5</v>
      </c>
      <c r="H190" s="51">
        <v>1</v>
      </c>
      <c r="I190" s="51">
        <v>29</v>
      </c>
      <c r="J190" s="51">
        <v>290</v>
      </c>
      <c r="K190" s="52" t="s">
        <v>104</v>
      </c>
      <c r="L190" s="51">
        <v>3.87</v>
      </c>
    </row>
    <row r="191" spans="1:12" ht="15" x14ac:dyDescent="0.25">
      <c r="A191" s="25"/>
      <c r="B191" s="16"/>
      <c r="C191" s="11"/>
      <c r="D191" s="7" t="s">
        <v>32</v>
      </c>
      <c r="E191" s="50" t="s">
        <v>49</v>
      </c>
      <c r="F191" s="51">
        <v>62</v>
      </c>
      <c r="G191" s="51">
        <v>4.71</v>
      </c>
      <c r="H191" s="51">
        <v>0.5</v>
      </c>
      <c r="I191" s="51">
        <v>30.5</v>
      </c>
      <c r="J191" s="51" t="s">
        <v>72</v>
      </c>
      <c r="K191" s="52" t="s">
        <v>50</v>
      </c>
      <c r="L191" s="51">
        <v>3.48</v>
      </c>
    </row>
    <row r="192" spans="1:12" ht="15" x14ac:dyDescent="0.25">
      <c r="A192" s="25"/>
      <c r="B192" s="16"/>
      <c r="C192" s="11"/>
      <c r="D192" s="7" t="s">
        <v>33</v>
      </c>
      <c r="E192" s="50" t="s">
        <v>56</v>
      </c>
      <c r="F192" s="51">
        <v>15</v>
      </c>
      <c r="G192" s="51">
        <v>0.99</v>
      </c>
      <c r="H192" s="51">
        <v>0.18</v>
      </c>
      <c r="I192" s="51">
        <v>4.95</v>
      </c>
      <c r="J192" s="51">
        <v>26.1</v>
      </c>
      <c r="K192" s="52" t="s">
        <v>59</v>
      </c>
      <c r="L192" s="60">
        <v>1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637</v>
      </c>
      <c r="G195" s="21">
        <f t="shared" ref="G195" si="105">SUM(G186:G194)</f>
        <v>28.88</v>
      </c>
      <c r="H195" s="21">
        <f t="shared" ref="H195" si="106">SUM(H186:H194)</f>
        <v>21.8</v>
      </c>
      <c r="I195" s="21">
        <f t="shared" ref="I195" si="107">SUM(I186:I194)</f>
        <v>99.47</v>
      </c>
      <c r="J195" s="21">
        <f t="shared" ref="J195" si="108">SUM(J186:J194)</f>
        <v>781.85</v>
      </c>
      <c r="K195" s="27"/>
      <c r="L195" s="21">
        <f>SUM(L186:L194)</f>
        <v>70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9">SUM(G196:G199)</f>
        <v>0</v>
      </c>
      <c r="H200" s="21">
        <f t="shared" ref="H200" si="110">SUM(H196:H199)</f>
        <v>0</v>
      </c>
      <c r="I200" s="21">
        <f t="shared" ref="I200" si="111">SUM(I196:I199)</f>
        <v>0</v>
      </c>
      <c r="J200" s="21">
        <f t="shared" ref="J200" si="112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3">SUM(G201:G206)</f>
        <v>0</v>
      </c>
      <c r="H207" s="21">
        <f t="shared" ref="H207" si="114">SUM(H201:H206)</f>
        <v>0</v>
      </c>
      <c r="I207" s="21">
        <f t="shared" ref="I207" si="115">SUM(I201:I206)</f>
        <v>0</v>
      </c>
      <c r="J207" s="21">
        <f t="shared" ref="J207" si="116">SUM(J201:J206)</f>
        <v>0</v>
      </c>
      <c r="K207" s="27"/>
      <c r="L207" s="21">
        <f>SUM(L201:L206)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7">SUM(G208:G213)</f>
        <v>0</v>
      </c>
      <c r="H214" s="21">
        <f t="shared" ref="H214" si="118">SUM(H208:H213)</f>
        <v>0</v>
      </c>
      <c r="I214" s="21">
        <f t="shared" ref="I214" si="119">SUM(I208:I213)</f>
        <v>0</v>
      </c>
      <c r="J214" s="21">
        <f t="shared" ref="J214" si="120">SUM(J208:J213)</f>
        <v>0</v>
      </c>
      <c r="K214" s="27"/>
      <c r="L214" s="21">
        <f>SUM(L208:L213)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1273</v>
      </c>
      <c r="G215" s="34">
        <f t="shared" ref="G215" si="121">G181+G185+G195+G200+G207+G214</f>
        <v>45.66</v>
      </c>
      <c r="H215" s="34">
        <f t="shared" ref="H215" si="122">H181+H185+H195+H200+H207+H214</f>
        <v>43.82</v>
      </c>
      <c r="I215" s="34">
        <f t="shared" ref="I215" si="123">I181+I185+I195+I200+I207+I214</f>
        <v>172.64</v>
      </c>
      <c r="J215" s="34">
        <f t="shared" ref="J215" si="124">J181+J185+J195+J200+J207+J214</f>
        <v>1346.0700000000002</v>
      </c>
      <c r="K215" s="35"/>
      <c r="L215" s="34">
        <f t="shared" ref="L215" si="125">L181+L185+L195+L200+L207+L214</f>
        <v>140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 t="s">
        <v>30</v>
      </c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.75" thickBot="1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48"/>
    </row>
    <row r="221" spans="1:12" ht="15" x14ac:dyDescent="0.25">
      <c r="A221" s="25"/>
      <c r="B221" s="16"/>
      <c r="C221" s="11"/>
      <c r="D221" s="6" t="s">
        <v>63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6">SUM(G216:G222)</f>
        <v>0</v>
      </c>
      <c r="H223" s="21">
        <f t="shared" ref="H223" si="127">SUM(H216:H222)</f>
        <v>0</v>
      </c>
      <c r="I223" s="21">
        <f t="shared" ref="I223" si="128">SUM(I216:I222)</f>
        <v>0</v>
      </c>
      <c r="J223" s="21">
        <f t="shared" ref="J223" si="129">SUM(J216:J222)</f>
        <v>0</v>
      </c>
      <c r="K223" s="27"/>
      <c r="L223" s="21">
        <f t="shared" ref="L223:L265" si="13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1">SUM(G224:G226)</f>
        <v>0</v>
      </c>
      <c r="H227" s="21">
        <f t="shared" ref="H227" si="132">SUM(H224:H226)</f>
        <v>0</v>
      </c>
      <c r="I227" s="21">
        <f t="shared" ref="I227" si="133">SUM(I224:I226)</f>
        <v>0</v>
      </c>
      <c r="J227" s="21">
        <f t="shared" ref="J227" si="134">SUM(J224:J226)</f>
        <v>0</v>
      </c>
      <c r="K227" s="27"/>
      <c r="L227" s="21">
        <f t="shared" ref="L227" ca="1" si="13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6">SUM(G228:G236)</f>
        <v>0</v>
      </c>
      <c r="H237" s="21">
        <f t="shared" ref="H237" si="137">SUM(H228:H236)</f>
        <v>0</v>
      </c>
      <c r="I237" s="21">
        <f t="shared" ref="I237" si="138">SUM(I228:I236)</f>
        <v>0</v>
      </c>
      <c r="J237" s="21">
        <f t="shared" ref="J237" si="139">SUM(J228:J236)</f>
        <v>0</v>
      </c>
      <c r="K237" s="27"/>
      <c r="L237" s="21">
        <f t="shared" ref="L237" ca="1" si="14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1">SUM(G238:G241)</f>
        <v>0</v>
      </c>
      <c r="H242" s="21">
        <f t="shared" ref="H242" si="142">SUM(H238:H241)</f>
        <v>0</v>
      </c>
      <c r="I242" s="21">
        <f t="shared" ref="I242" si="143">SUM(I238:I241)</f>
        <v>0</v>
      </c>
      <c r="J242" s="21">
        <f t="shared" ref="J242" si="144">SUM(J238:J241)</f>
        <v>0</v>
      </c>
      <c r="K242" s="27"/>
      <c r="L242" s="21">
        <f t="shared" ref="L242" ca="1" si="14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6">SUM(G243:G248)</f>
        <v>0</v>
      </c>
      <c r="H249" s="21">
        <f t="shared" ref="H249" si="147">SUM(H243:H248)</f>
        <v>0</v>
      </c>
      <c r="I249" s="21">
        <f t="shared" ref="I249" si="148">SUM(I243:I248)</f>
        <v>0</v>
      </c>
      <c r="J249" s="21">
        <f t="shared" ref="J249" si="149">SUM(J243:J248)</f>
        <v>0</v>
      </c>
      <c r="K249" s="27"/>
      <c r="L249" s="21">
        <f t="shared" ref="L249" ca="1" si="15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1">SUM(G250:G255)</f>
        <v>0</v>
      </c>
      <c r="H256" s="21">
        <f t="shared" ref="H256" si="152">SUM(H250:H255)</f>
        <v>0</v>
      </c>
      <c r="I256" s="21">
        <f t="shared" ref="I256" si="153">SUM(I250:I255)</f>
        <v>0</v>
      </c>
      <c r="J256" s="21">
        <f t="shared" ref="J256" si="154">SUM(J250:J255)</f>
        <v>0</v>
      </c>
      <c r="K256" s="27"/>
      <c r="L256" s="21">
        <f t="shared" ref="L256" ca="1" si="15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56">G223+G227+G237+G242+G249+G256</f>
        <v>0</v>
      </c>
      <c r="H257" s="34">
        <f t="shared" ref="H257" si="157">H223+H227+H237+H242+H249+H256</f>
        <v>0</v>
      </c>
      <c r="I257" s="34">
        <f t="shared" ref="I257" si="158">I223+I227+I237+I242+I249+I256</f>
        <v>0</v>
      </c>
      <c r="J257" s="34">
        <f t="shared" ref="J257" si="159">J223+J227+J237+J242+J249+J256</f>
        <v>0</v>
      </c>
      <c r="K257" s="35"/>
      <c r="L257" s="34">
        <f t="shared" ref="L257" ca="1" si="16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 t="s">
        <v>30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1">SUM(G258:G264)</f>
        <v>0</v>
      </c>
      <c r="H265" s="21">
        <f t="shared" ref="H265" si="162">SUM(H258:H264)</f>
        <v>0</v>
      </c>
      <c r="I265" s="21">
        <f t="shared" ref="I265" si="163">SUM(I258:I264)</f>
        <v>0</v>
      </c>
      <c r="J265" s="21">
        <f t="shared" ref="J265" si="164">SUM(J258:J264)</f>
        <v>0</v>
      </c>
      <c r="K265" s="27"/>
      <c r="L265" s="21">
        <f t="shared" si="13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5">SUM(G266:G268)</f>
        <v>0</v>
      </c>
      <c r="H269" s="21">
        <f t="shared" ref="H269" si="166">SUM(H266:H268)</f>
        <v>0</v>
      </c>
      <c r="I269" s="21">
        <f t="shared" ref="I269" si="167">SUM(I266:I268)</f>
        <v>0</v>
      </c>
      <c r="J269" s="21">
        <f t="shared" ref="J269" si="168">SUM(J266:J268)</f>
        <v>0</v>
      </c>
      <c r="K269" s="27"/>
      <c r="L269" s="21">
        <f t="shared" ref="L269" ca="1" si="16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0">SUM(G270:G278)</f>
        <v>0</v>
      </c>
      <c r="H279" s="21">
        <f t="shared" ref="H279" si="171">SUM(H270:H278)</f>
        <v>0</v>
      </c>
      <c r="I279" s="21">
        <f t="shared" ref="I279" si="172">SUM(I270:I278)</f>
        <v>0</v>
      </c>
      <c r="J279" s="21">
        <f t="shared" ref="J279" si="173">SUM(J270:J278)</f>
        <v>0</v>
      </c>
      <c r="K279" s="27"/>
      <c r="L279" s="21">
        <f t="shared" ref="L279" ca="1" si="17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5">SUM(G280:G283)</f>
        <v>0</v>
      </c>
      <c r="H284" s="21">
        <f t="shared" ref="H284" si="176">SUM(H280:H283)</f>
        <v>0</v>
      </c>
      <c r="I284" s="21">
        <f t="shared" ref="I284" si="177">SUM(I280:I283)</f>
        <v>0</v>
      </c>
      <c r="J284" s="21">
        <f t="shared" ref="J284" si="178">SUM(J280:J283)</f>
        <v>0</v>
      </c>
      <c r="K284" s="27"/>
      <c r="L284" s="21">
        <f t="shared" ref="L284" ca="1" si="17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0">SUM(G285:G290)</f>
        <v>0</v>
      </c>
      <c r="H291" s="21">
        <f t="shared" ref="H291" si="181">SUM(H285:H290)</f>
        <v>0</v>
      </c>
      <c r="I291" s="21">
        <f t="shared" ref="I291" si="182">SUM(I285:I290)</f>
        <v>0</v>
      </c>
      <c r="J291" s="21">
        <f t="shared" ref="J291" si="183">SUM(J285:J290)</f>
        <v>0</v>
      </c>
      <c r="K291" s="27"/>
      <c r="L291" s="21">
        <f t="shared" ref="L291" ca="1" si="18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5">SUM(G292:G297)</f>
        <v>0</v>
      </c>
      <c r="H298" s="21">
        <f t="shared" ref="H298" si="186">SUM(H292:H297)</f>
        <v>0</v>
      </c>
      <c r="I298" s="21">
        <f t="shared" ref="I298" si="187">SUM(I292:I297)</f>
        <v>0</v>
      </c>
      <c r="J298" s="21">
        <f t="shared" ref="J298" si="188">SUM(J292:J297)</f>
        <v>0</v>
      </c>
      <c r="K298" s="27"/>
      <c r="L298" s="21">
        <f t="shared" ref="L298" ca="1" si="18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0">G265+G269+G279+G284+G291+G298</f>
        <v>0</v>
      </c>
      <c r="H299" s="34">
        <f t="shared" ref="H299" si="191">H265+H269+H279+H284+H291+H298</f>
        <v>0</v>
      </c>
      <c r="I299" s="34">
        <f t="shared" ref="I299" si="192">I265+I269+I279+I284+I291+I298</f>
        <v>0</v>
      </c>
      <c r="J299" s="34">
        <f t="shared" ref="J299" si="193">J265+J269+J279+J284+J291+J298</f>
        <v>0</v>
      </c>
      <c r="K299" s="35"/>
      <c r="L299" s="34">
        <f t="shared" ref="L299" ca="1" si="19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0" t="s">
        <v>79</v>
      </c>
      <c r="F300" s="51">
        <v>100</v>
      </c>
      <c r="G300" s="51">
        <v>17.8</v>
      </c>
      <c r="H300" s="51">
        <v>15.4</v>
      </c>
      <c r="I300" s="51">
        <v>17.5</v>
      </c>
      <c r="J300" s="51">
        <v>286</v>
      </c>
      <c r="K300" s="52" t="s">
        <v>76</v>
      </c>
      <c r="L300" s="51">
        <v>51.18</v>
      </c>
    </row>
    <row r="301" spans="1:12" ht="15" x14ac:dyDescent="0.25">
      <c r="A301" s="25"/>
      <c r="B301" s="16"/>
      <c r="C301" s="11"/>
      <c r="D301" s="6"/>
      <c r="E301" s="50" t="s">
        <v>80</v>
      </c>
      <c r="F301" s="51">
        <v>180</v>
      </c>
      <c r="G301" s="51">
        <v>14.3</v>
      </c>
      <c r="H301" s="51">
        <v>4.8</v>
      </c>
      <c r="I301" s="51">
        <v>28.6</v>
      </c>
      <c r="J301" s="51">
        <v>215</v>
      </c>
      <c r="K301" s="52" t="s">
        <v>81</v>
      </c>
      <c r="L301" s="51">
        <v>5.38</v>
      </c>
    </row>
    <row r="302" spans="1:12" ht="15" x14ac:dyDescent="0.25">
      <c r="A302" s="25"/>
      <c r="B302" s="16"/>
      <c r="C302" s="11"/>
      <c r="D302" s="7" t="s">
        <v>22</v>
      </c>
      <c r="E302" s="50" t="s">
        <v>82</v>
      </c>
      <c r="F302" s="51">
        <v>200</v>
      </c>
      <c r="G302" s="51">
        <v>0.1</v>
      </c>
      <c r="H302" s="51">
        <v>0</v>
      </c>
      <c r="I302" s="51">
        <v>15.2</v>
      </c>
      <c r="J302" s="51">
        <v>61</v>
      </c>
      <c r="K302" s="52" t="s">
        <v>83</v>
      </c>
      <c r="L302" s="51">
        <v>3.29</v>
      </c>
    </row>
    <row r="303" spans="1:12" ht="15" x14ac:dyDescent="0.25">
      <c r="A303" s="25"/>
      <c r="B303" s="16"/>
      <c r="C303" s="11"/>
      <c r="D303" s="7" t="s">
        <v>23</v>
      </c>
      <c r="E303" s="50" t="s">
        <v>49</v>
      </c>
      <c r="F303" s="51">
        <v>50</v>
      </c>
      <c r="G303" s="51">
        <v>3.8</v>
      </c>
      <c r="H303" s="51">
        <v>0.4</v>
      </c>
      <c r="I303" s="51">
        <v>24.6</v>
      </c>
      <c r="J303" s="51">
        <v>117.5</v>
      </c>
      <c r="K303" s="52" t="s">
        <v>50</v>
      </c>
      <c r="L303" s="51">
        <v>2.81</v>
      </c>
    </row>
    <row r="304" spans="1:12" ht="15" x14ac:dyDescent="0.25">
      <c r="A304" s="25"/>
      <c r="B304" s="16"/>
      <c r="C304" s="11"/>
      <c r="D304" s="7"/>
      <c r="E304" s="50" t="s">
        <v>56</v>
      </c>
      <c r="F304" s="51">
        <v>50</v>
      </c>
      <c r="G304" s="51">
        <v>3.3</v>
      </c>
      <c r="H304" s="51">
        <v>0.6</v>
      </c>
      <c r="I304" s="51">
        <v>24.6</v>
      </c>
      <c r="J304" s="51">
        <v>87</v>
      </c>
      <c r="K304" s="52" t="s">
        <v>59</v>
      </c>
      <c r="L304" s="51">
        <v>3.89</v>
      </c>
    </row>
    <row r="305" spans="1:12" ht="15" x14ac:dyDescent="0.25">
      <c r="A305" s="25"/>
      <c r="B305" s="16"/>
      <c r="C305" s="11"/>
      <c r="D305" s="7" t="s">
        <v>24</v>
      </c>
      <c r="E305" s="50" t="s">
        <v>52</v>
      </c>
      <c r="F305" s="51">
        <v>167</v>
      </c>
      <c r="G305" s="51">
        <v>1.43</v>
      </c>
      <c r="H305" s="51">
        <v>0</v>
      </c>
      <c r="I305" s="51">
        <v>17.13</v>
      </c>
      <c r="J305" s="51">
        <v>78.489999999999995</v>
      </c>
      <c r="K305" s="52" t="s">
        <v>53</v>
      </c>
      <c r="L305" s="51">
        <v>13.43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SUM(F300:F307)</f>
        <v>747</v>
      </c>
      <c r="G308" s="21">
        <f t="shared" ref="G308" si="195">SUM(G300:G307)</f>
        <v>40.729999999999997</v>
      </c>
      <c r="H308" s="21">
        <f t="shared" ref="H308" si="196">SUM(H300:H307)</f>
        <v>21.2</v>
      </c>
      <c r="I308" s="21">
        <f t="shared" ref="I308" si="197">SUM(I300:I307)</f>
        <v>127.63</v>
      </c>
      <c r="J308" s="21">
        <f t="shared" ref="J308" si="198">SUM(J300:J307)</f>
        <v>844.99</v>
      </c>
      <c r="K308" s="27"/>
      <c r="L308" s="21">
        <f>SUM(L300:L307)</f>
        <v>79.97999999999999</v>
      </c>
    </row>
    <row r="309" spans="1:12" ht="15" x14ac:dyDescent="0.25">
      <c r="A309" s="28">
        <f>A300</f>
        <v>2</v>
      </c>
      <c r="B309" s="14">
        <f>B300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0</v>
      </c>
      <c r="G312" s="21">
        <f t="shared" ref="G312" si="199">SUM(G309:G311)</f>
        <v>0</v>
      </c>
      <c r="H312" s="21">
        <f t="shared" ref="H312" si="200">SUM(H309:H311)</f>
        <v>0</v>
      </c>
      <c r="I312" s="21">
        <f t="shared" ref="I312" si="201">SUM(I309:I311)</f>
        <v>0</v>
      </c>
      <c r="J312" s="21">
        <f t="shared" ref="J312" si="202">SUM(J309:J311)</f>
        <v>0</v>
      </c>
      <c r="K312" s="27"/>
      <c r="L312" s="21">
        <f>SUM(L309:L311)</f>
        <v>0</v>
      </c>
    </row>
    <row r="313" spans="1:12" ht="15" x14ac:dyDescent="0.25">
      <c r="A313" s="28">
        <f>A300</f>
        <v>2</v>
      </c>
      <c r="B313" s="14">
        <f>B300</f>
        <v>1</v>
      </c>
      <c r="C313" s="10" t="s">
        <v>26</v>
      </c>
      <c r="D313" s="7" t="s">
        <v>27</v>
      </c>
      <c r="E313" s="50" t="s">
        <v>88</v>
      </c>
      <c r="F313" s="51">
        <v>100</v>
      </c>
      <c r="G313" s="51">
        <v>0.67</v>
      </c>
      <c r="H313" s="51">
        <v>0</v>
      </c>
      <c r="I313" s="51">
        <v>4.17</v>
      </c>
      <c r="J313" s="51">
        <v>19.170000000000002</v>
      </c>
      <c r="K313" s="52" t="s">
        <v>89</v>
      </c>
      <c r="L313" s="51">
        <v>8.2200000000000006</v>
      </c>
    </row>
    <row r="314" spans="1:12" ht="15" x14ac:dyDescent="0.25">
      <c r="A314" s="25"/>
      <c r="B314" s="16"/>
      <c r="C314" s="11"/>
      <c r="D314" s="7" t="s">
        <v>28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29</v>
      </c>
      <c r="E315" s="50" t="s">
        <v>110</v>
      </c>
      <c r="F315" s="51">
        <v>250</v>
      </c>
      <c r="G315" s="51">
        <v>26</v>
      </c>
      <c r="H315" s="51">
        <v>23.5</v>
      </c>
      <c r="I315" s="51">
        <v>16.600000000000001</v>
      </c>
      <c r="J315" s="51">
        <v>379</v>
      </c>
      <c r="K315" s="52" t="s">
        <v>57</v>
      </c>
      <c r="L315" s="51">
        <v>150.65</v>
      </c>
    </row>
    <row r="316" spans="1:12" ht="15" x14ac:dyDescent="0.25">
      <c r="A316" s="25"/>
      <c r="B316" s="16"/>
      <c r="C316" s="11"/>
      <c r="D316" s="7" t="s">
        <v>30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55</v>
      </c>
      <c r="F317" s="51">
        <v>200</v>
      </c>
      <c r="G317" s="51">
        <v>0.3</v>
      </c>
      <c r="H317" s="51">
        <v>0.1</v>
      </c>
      <c r="I317" s="51">
        <v>17.2</v>
      </c>
      <c r="J317" s="51">
        <v>71</v>
      </c>
      <c r="K317" s="52" t="s">
        <v>60</v>
      </c>
      <c r="L317" s="51">
        <v>9.2899999999999991</v>
      </c>
    </row>
    <row r="318" spans="1:12" ht="15" x14ac:dyDescent="0.25">
      <c r="A318" s="25"/>
      <c r="B318" s="16"/>
      <c r="C318" s="11"/>
      <c r="D318" s="7" t="s">
        <v>32</v>
      </c>
      <c r="E318" s="50" t="s">
        <v>49</v>
      </c>
      <c r="F318" s="51">
        <v>50</v>
      </c>
      <c r="G318" s="51">
        <v>3.8</v>
      </c>
      <c r="H318" s="51">
        <v>0.4</v>
      </c>
      <c r="I318" s="51">
        <v>24.6</v>
      </c>
      <c r="J318" s="51">
        <v>117.5</v>
      </c>
      <c r="K318" s="52" t="s">
        <v>50</v>
      </c>
      <c r="L318" s="51">
        <v>2.81</v>
      </c>
    </row>
    <row r="319" spans="1:12" ht="15" x14ac:dyDescent="0.25">
      <c r="A319" s="25"/>
      <c r="B319" s="16"/>
      <c r="C319" s="11"/>
      <c r="D319" s="7" t="s">
        <v>33</v>
      </c>
      <c r="E319" s="50" t="s">
        <v>56</v>
      </c>
      <c r="F319" s="51">
        <v>50</v>
      </c>
      <c r="G319" s="51">
        <v>3.3</v>
      </c>
      <c r="H319" s="51">
        <v>0.6</v>
      </c>
      <c r="I319" s="51">
        <v>16.5</v>
      </c>
      <c r="J319" s="51">
        <v>87</v>
      </c>
      <c r="K319" s="52" t="s">
        <v>59</v>
      </c>
      <c r="L319" s="51">
        <v>3.89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650</v>
      </c>
      <c r="G322" s="21">
        <f t="shared" ref="G322" si="203">SUM(G313:G321)</f>
        <v>34.07</v>
      </c>
      <c r="H322" s="21">
        <f t="shared" ref="H322" si="204">SUM(H313:H321)</f>
        <v>24.6</v>
      </c>
      <c r="I322" s="21">
        <f t="shared" ref="I322" si="205">SUM(I313:I321)</f>
        <v>79.069999999999993</v>
      </c>
      <c r="J322" s="21">
        <f t="shared" ref="J322" si="206">SUM(J313:J321)</f>
        <v>673.67000000000007</v>
      </c>
      <c r="K322" s="27"/>
      <c r="L322" s="21">
        <f>SUM(L313:L321)</f>
        <v>174.85999999999999</v>
      </c>
    </row>
    <row r="323" spans="1:12" ht="15" x14ac:dyDescent="0.25">
      <c r="A323" s="28">
        <f>A300</f>
        <v>2</v>
      </c>
      <c r="B323" s="14">
        <f>B300</f>
        <v>1</v>
      </c>
      <c r="C323" s="10" t="s">
        <v>34</v>
      </c>
      <c r="D323" s="12" t="s">
        <v>35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0</v>
      </c>
      <c r="G327" s="21">
        <f t="shared" ref="G327" si="207">SUM(G323:G326)</f>
        <v>0</v>
      </c>
      <c r="H327" s="21">
        <f t="shared" ref="H327" si="208">SUM(H323:H326)</f>
        <v>0</v>
      </c>
      <c r="I327" s="21">
        <f t="shared" ref="I327" si="209">SUM(I323:I326)</f>
        <v>0</v>
      </c>
      <c r="J327" s="21">
        <f t="shared" ref="J327" si="210">SUM(J323:J326)</f>
        <v>0</v>
      </c>
      <c r="K327" s="27"/>
      <c r="L327" s="21">
        <f>SUM(L323:L326)</f>
        <v>0</v>
      </c>
    </row>
    <row r="328" spans="1:12" ht="15" x14ac:dyDescent="0.25">
      <c r="A328" s="28">
        <f>A300</f>
        <v>2</v>
      </c>
      <c r="B328" s="14">
        <f>B300</f>
        <v>1</v>
      </c>
      <c r="C328" s="10" t="s">
        <v>36</v>
      </c>
      <c r="D328" s="7" t="s">
        <v>21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23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0</v>
      </c>
      <c r="G334" s="21">
        <f t="shared" ref="G334" si="211">SUM(G328:G333)</f>
        <v>0</v>
      </c>
      <c r="H334" s="21">
        <f t="shared" ref="H334" si="212">SUM(H328:H333)</f>
        <v>0</v>
      </c>
      <c r="I334" s="21">
        <f t="shared" ref="I334" si="213">SUM(I328:I333)</f>
        <v>0</v>
      </c>
      <c r="J334" s="21">
        <f t="shared" ref="J334" si="214">SUM(J328:J333)</f>
        <v>0</v>
      </c>
      <c r="K334" s="27"/>
      <c r="L334" s="21">
        <f>SUM(L328:L333)</f>
        <v>0</v>
      </c>
    </row>
    <row r="335" spans="1:12" ht="15" x14ac:dyDescent="0.25">
      <c r="A335" s="28">
        <f>A300</f>
        <v>2</v>
      </c>
      <c r="B335" s="14">
        <f>B300</f>
        <v>1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15">SUM(G335:G340)</f>
        <v>0</v>
      </c>
      <c r="H341" s="21">
        <f t="shared" ref="H341" si="216">SUM(H335:H340)</f>
        <v>0</v>
      </c>
      <c r="I341" s="21">
        <f t="shared" ref="I341" si="217">SUM(I335:I340)</f>
        <v>0</v>
      </c>
      <c r="J341" s="21">
        <f t="shared" ref="J341" si="218">SUM(J335:J340)</f>
        <v>0</v>
      </c>
      <c r="K341" s="27"/>
      <c r="L341" s="21">
        <f>SUM(L335:L340)</f>
        <v>0</v>
      </c>
    </row>
    <row r="342" spans="1:12" ht="15.75" customHeight="1" x14ac:dyDescent="0.2">
      <c r="A342" s="31">
        <f>A300</f>
        <v>2</v>
      </c>
      <c r="B342" s="32">
        <f>B300</f>
        <v>1</v>
      </c>
      <c r="C342" s="61" t="s">
        <v>4</v>
      </c>
      <c r="D342" s="62"/>
      <c r="E342" s="33"/>
      <c r="F342" s="34">
        <f>F308+F312+F322+F327+F334+F341</f>
        <v>1397</v>
      </c>
      <c r="G342" s="34">
        <f t="shared" ref="G342" si="219">G308+G312+G322+G327+G334+G341</f>
        <v>74.8</v>
      </c>
      <c r="H342" s="34">
        <f t="shared" ref="H342" si="220">H308+H312+H322+H327+H334+H341</f>
        <v>45.8</v>
      </c>
      <c r="I342" s="34">
        <f t="shared" ref="I342" si="221">I308+I312+I322+I327+I334+I341</f>
        <v>206.7</v>
      </c>
      <c r="J342" s="34">
        <f t="shared" ref="J342" si="222">J308+J312+J322+J327+J334+J341</f>
        <v>1518.66</v>
      </c>
      <c r="K342" s="35"/>
      <c r="L342" s="34">
        <f t="shared" ref="L342" si="223">L308+L312+L322+L327+L334+L341</f>
        <v>254.83999999999997</v>
      </c>
    </row>
    <row r="343" spans="1:12" ht="15.75" thickBot="1" x14ac:dyDescent="0.3">
      <c r="A343" s="15">
        <v>2</v>
      </c>
      <c r="B343" s="16">
        <v>2</v>
      </c>
      <c r="C343" s="24" t="s">
        <v>20</v>
      </c>
      <c r="D343" s="5" t="s">
        <v>21</v>
      </c>
      <c r="E343" s="47" t="s">
        <v>45</v>
      </c>
      <c r="F343" s="48">
        <v>210</v>
      </c>
      <c r="G343" s="48">
        <v>8.1300000000000008</v>
      </c>
      <c r="H343" s="48">
        <v>13.42</v>
      </c>
      <c r="I343" s="48">
        <v>29.95</v>
      </c>
      <c r="J343" s="48">
        <v>350.03</v>
      </c>
      <c r="K343" s="49" t="s">
        <v>46</v>
      </c>
      <c r="L343" s="48">
        <v>18.23</v>
      </c>
    </row>
    <row r="344" spans="1:12" ht="15" x14ac:dyDescent="0.25">
      <c r="A344" s="15"/>
      <c r="B344" s="16"/>
      <c r="C344" s="11"/>
      <c r="D344" s="6"/>
      <c r="E344" s="47"/>
      <c r="F344" s="48"/>
      <c r="G344" s="48"/>
      <c r="H344" s="48"/>
      <c r="I344" s="48"/>
      <c r="J344" s="48"/>
      <c r="K344" s="49"/>
      <c r="L344" s="48"/>
    </row>
    <row r="345" spans="1:12" ht="15" x14ac:dyDescent="0.25">
      <c r="A345" s="15"/>
      <c r="B345" s="16"/>
      <c r="C345" s="11"/>
      <c r="D345" s="7" t="s">
        <v>22</v>
      </c>
      <c r="E345" s="50" t="s">
        <v>47</v>
      </c>
      <c r="F345" s="51">
        <v>200</v>
      </c>
      <c r="G345" s="51">
        <v>3</v>
      </c>
      <c r="H345" s="51">
        <v>2</v>
      </c>
      <c r="I345" s="51">
        <v>21</v>
      </c>
      <c r="J345" s="51">
        <v>113</v>
      </c>
      <c r="K345" s="52" t="s">
        <v>48</v>
      </c>
      <c r="L345" s="51">
        <v>16.510000000000002</v>
      </c>
    </row>
    <row r="346" spans="1:12" ht="15" x14ac:dyDescent="0.25">
      <c r="A346" s="15"/>
      <c r="B346" s="16"/>
      <c r="C346" s="11"/>
      <c r="D346" s="7" t="s">
        <v>23</v>
      </c>
      <c r="E346" s="50" t="s">
        <v>49</v>
      </c>
      <c r="F346" s="51">
        <v>15</v>
      </c>
      <c r="G346" s="51">
        <v>1.1399999999999999</v>
      </c>
      <c r="H346" s="51">
        <v>0.12</v>
      </c>
      <c r="I346" s="51">
        <v>7.38</v>
      </c>
      <c r="J346" s="51">
        <v>35.25</v>
      </c>
      <c r="K346" s="52" t="s">
        <v>50</v>
      </c>
      <c r="L346" s="51">
        <v>0.84</v>
      </c>
    </row>
    <row r="347" spans="1:12" ht="15" x14ac:dyDescent="0.25">
      <c r="A347" s="15"/>
      <c r="B347" s="16"/>
      <c r="C347" s="11"/>
      <c r="D347" s="7" t="s">
        <v>24</v>
      </c>
      <c r="E347" s="50" t="s">
        <v>98</v>
      </c>
      <c r="F347" s="51">
        <v>214</v>
      </c>
      <c r="G347" s="51">
        <v>0.85</v>
      </c>
      <c r="H347" s="51">
        <v>0.85</v>
      </c>
      <c r="I347" s="51">
        <v>20.86</v>
      </c>
      <c r="J347" s="51">
        <v>100.58</v>
      </c>
      <c r="K347" s="52" t="s">
        <v>53</v>
      </c>
      <c r="L347" s="51">
        <v>29.96</v>
      </c>
    </row>
    <row r="348" spans="1:12" ht="15" x14ac:dyDescent="0.25">
      <c r="A348" s="15"/>
      <c r="B348" s="16"/>
      <c r="C348" s="11"/>
      <c r="D348" s="6"/>
      <c r="E348" s="50" t="s">
        <v>100</v>
      </c>
      <c r="F348" s="51">
        <v>45</v>
      </c>
      <c r="G348" s="51">
        <v>6.7</v>
      </c>
      <c r="H348" s="51">
        <v>9.5</v>
      </c>
      <c r="I348" s="51">
        <v>9.9</v>
      </c>
      <c r="J348" s="51">
        <v>153</v>
      </c>
      <c r="K348" s="52" t="s">
        <v>51</v>
      </c>
      <c r="L348" s="51">
        <v>20.99</v>
      </c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684</v>
      </c>
      <c r="G350" s="21">
        <f t="shared" ref="G350" si="224">SUM(G343:G349)</f>
        <v>19.82</v>
      </c>
      <c r="H350" s="21">
        <f t="shared" ref="H350" si="225">SUM(H343:H349)</f>
        <v>25.89</v>
      </c>
      <c r="I350" s="21">
        <f t="shared" ref="I350" si="226">SUM(I343:I349)</f>
        <v>89.09</v>
      </c>
      <c r="J350" s="21">
        <f t="shared" ref="J350" si="227">SUM(J343:J349)</f>
        <v>751.86</v>
      </c>
      <c r="K350" s="27"/>
      <c r="L350" s="21">
        <f t="shared" ref="L350" si="228">SUM(L343:L349)</f>
        <v>86.53</v>
      </c>
    </row>
    <row r="351" spans="1:12" ht="15" x14ac:dyDescent="0.2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0</v>
      </c>
      <c r="G354" s="21">
        <f t="shared" ref="G354" si="229">SUM(G351:G353)</f>
        <v>0</v>
      </c>
      <c r="H354" s="21">
        <f t="shared" ref="H354" si="230">SUM(H351:H353)</f>
        <v>0</v>
      </c>
      <c r="I354" s="21">
        <f t="shared" ref="I354" si="231">SUM(I351:I353)</f>
        <v>0</v>
      </c>
      <c r="J354" s="21">
        <f t="shared" ref="J354" si="232">SUM(J351:J353)</f>
        <v>0</v>
      </c>
      <c r="K354" s="27"/>
      <c r="L354" s="21">
        <f>SUM(L351:L353)</f>
        <v>0</v>
      </c>
    </row>
    <row r="355" spans="1:12" ht="15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88</v>
      </c>
      <c r="F355" s="51">
        <v>100</v>
      </c>
      <c r="G355" s="51">
        <v>0.67</v>
      </c>
      <c r="H355" s="51">
        <v>0</v>
      </c>
      <c r="I355" s="51">
        <v>4.17</v>
      </c>
      <c r="J355" s="51">
        <v>19.170000000000002</v>
      </c>
      <c r="K355" s="52" t="s">
        <v>89</v>
      </c>
      <c r="L355" s="51">
        <v>8.2200000000000006</v>
      </c>
    </row>
    <row r="356" spans="1:12" ht="15" x14ac:dyDescent="0.25">
      <c r="A356" s="15"/>
      <c r="B356" s="16"/>
      <c r="C356" s="11"/>
      <c r="D356" s="7" t="s">
        <v>28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90</v>
      </c>
      <c r="F357" s="51">
        <v>270</v>
      </c>
      <c r="G357" s="51">
        <v>29.16</v>
      </c>
      <c r="H357" s="51">
        <v>15.93</v>
      </c>
      <c r="I357" s="51">
        <v>51.02</v>
      </c>
      <c r="J357" s="51">
        <v>792</v>
      </c>
      <c r="K357" s="52" t="s">
        <v>91</v>
      </c>
      <c r="L357" s="51">
        <v>54.6</v>
      </c>
    </row>
    <row r="358" spans="1:12" ht="15" x14ac:dyDescent="0.25">
      <c r="A358" s="15"/>
      <c r="B358" s="16"/>
      <c r="C358" s="11"/>
      <c r="D358" s="7" t="s">
        <v>30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92</v>
      </c>
      <c r="F359" s="51">
        <v>200</v>
      </c>
      <c r="G359" s="51">
        <v>0.2</v>
      </c>
      <c r="H359" s="51">
        <v>0.1</v>
      </c>
      <c r="I359" s="51">
        <v>24.1</v>
      </c>
      <c r="J359" s="51">
        <v>98</v>
      </c>
      <c r="K359" s="52" t="s">
        <v>83</v>
      </c>
      <c r="L359" s="51">
        <v>5.34</v>
      </c>
    </row>
    <row r="360" spans="1:12" ht="15" x14ac:dyDescent="0.25">
      <c r="A360" s="15"/>
      <c r="B360" s="16"/>
      <c r="C360" s="11"/>
      <c r="D360" s="7" t="s">
        <v>32</v>
      </c>
      <c r="E360" s="50" t="s">
        <v>49</v>
      </c>
      <c r="F360" s="51">
        <v>50</v>
      </c>
      <c r="G360" s="51">
        <v>3.8</v>
      </c>
      <c r="H360" s="51">
        <v>0.4</v>
      </c>
      <c r="I360" s="51">
        <v>24.6</v>
      </c>
      <c r="J360" s="51">
        <v>117.5</v>
      </c>
      <c r="K360" s="52" t="s">
        <v>50</v>
      </c>
      <c r="L360" s="51">
        <v>2.81</v>
      </c>
    </row>
    <row r="361" spans="1:12" ht="15" x14ac:dyDescent="0.25">
      <c r="A361" s="15"/>
      <c r="B361" s="16"/>
      <c r="C361" s="11"/>
      <c r="D361" s="7" t="s">
        <v>33</v>
      </c>
      <c r="E361" s="50" t="s">
        <v>56</v>
      </c>
      <c r="F361" s="51">
        <v>50</v>
      </c>
      <c r="G361" s="51">
        <v>3.3</v>
      </c>
      <c r="H361" s="51">
        <v>0.6</v>
      </c>
      <c r="I361" s="51">
        <v>16.5</v>
      </c>
      <c r="J361" s="51">
        <v>87</v>
      </c>
      <c r="K361" s="52" t="s">
        <v>59</v>
      </c>
      <c r="L361" s="51">
        <v>3.89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SUM(F355:F363)</f>
        <v>670</v>
      </c>
      <c r="G364" s="21">
        <f t="shared" ref="G364" si="233">SUM(G355:G363)</f>
        <v>37.129999999999995</v>
      </c>
      <c r="H364" s="21">
        <f t="shared" ref="H364" si="234">SUM(H355:H363)</f>
        <v>17.03</v>
      </c>
      <c r="I364" s="21">
        <f t="shared" ref="I364" si="235">SUM(I355:I363)</f>
        <v>120.39000000000001</v>
      </c>
      <c r="J364" s="21">
        <f t="shared" ref="J364" si="236">SUM(J355:J363)</f>
        <v>1113.67</v>
      </c>
      <c r="K364" s="27"/>
      <c r="L364" s="21">
        <f>SUM(L355:L363)</f>
        <v>74.86</v>
      </c>
    </row>
    <row r="365" spans="1:12" ht="15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12" t="s">
        <v>31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SUM(F365:F368)</f>
        <v>0</v>
      </c>
      <c r="G369" s="21">
        <f t="shared" ref="G369" si="237">SUM(G365:G368)</f>
        <v>0</v>
      </c>
      <c r="H369" s="21">
        <f t="shared" ref="H369" si="238">SUM(H365:H368)</f>
        <v>0</v>
      </c>
      <c r="I369" s="21">
        <f t="shared" ref="I369" si="239">SUM(I365:I368)</f>
        <v>0</v>
      </c>
      <c r="J369" s="21">
        <f t="shared" ref="J369" si="240">SUM(J365:J368)</f>
        <v>0</v>
      </c>
      <c r="K369" s="27"/>
      <c r="L369" s="21">
        <f>SUM(L365:L368)</f>
        <v>0</v>
      </c>
    </row>
    <row r="370" spans="1:12" ht="15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23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0</v>
      </c>
      <c r="G376" s="21">
        <f t="shared" ref="G376" si="241">SUM(G370:G375)</f>
        <v>0</v>
      </c>
      <c r="H376" s="21">
        <f t="shared" ref="H376" si="242">SUM(H370:H375)</f>
        <v>0</v>
      </c>
      <c r="I376" s="21">
        <f t="shared" ref="I376" si="243">SUM(I370:I375)</f>
        <v>0</v>
      </c>
      <c r="J376" s="21">
        <f t="shared" ref="J376" si="244">SUM(J370:J375)</f>
        <v>0</v>
      </c>
      <c r="K376" s="27"/>
      <c r="L376" s="21">
        <f>SUM(L370:L375)</f>
        <v>0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45">SUM(G377:G382)</f>
        <v>0</v>
      </c>
      <c r="H383" s="21">
        <f t="shared" ref="H383" si="246">SUM(H377:H382)</f>
        <v>0</v>
      </c>
      <c r="I383" s="21">
        <f t="shared" ref="I383" si="247">SUM(I377:I382)</f>
        <v>0</v>
      </c>
      <c r="J383" s="21">
        <f t="shared" ref="J383" si="248">SUM(J377:J382)</f>
        <v>0</v>
      </c>
      <c r="K383" s="27"/>
      <c r="L383" s="21">
        <f>SUM(L377:L382)</f>
        <v>0</v>
      </c>
    </row>
    <row r="384" spans="1:12" ht="15.75" customHeight="1" x14ac:dyDescent="0.2">
      <c r="A384" s="36">
        <f>A343</f>
        <v>2</v>
      </c>
      <c r="B384" s="36">
        <f>B343</f>
        <v>2</v>
      </c>
      <c r="C384" s="61" t="s">
        <v>4</v>
      </c>
      <c r="D384" s="62"/>
      <c r="E384" s="33"/>
      <c r="F384" s="34">
        <f>F350+F354+F364+F369+F376+F383</f>
        <v>1354</v>
      </c>
      <c r="G384" s="34">
        <f t="shared" ref="G384" si="249">G350+G354+G364+G369+G376+G383</f>
        <v>56.949999999999996</v>
      </c>
      <c r="H384" s="34">
        <f t="shared" ref="H384" si="250">H350+H354+H364+H369+H376+H383</f>
        <v>42.92</v>
      </c>
      <c r="I384" s="34">
        <f t="shared" ref="I384" si="251">I350+I354+I364+I369+I376+I383</f>
        <v>209.48000000000002</v>
      </c>
      <c r="J384" s="34">
        <f t="shared" ref="J384" si="252">J350+J354+J364+J369+J376+J383</f>
        <v>1865.5300000000002</v>
      </c>
      <c r="K384" s="35"/>
      <c r="L384" s="34">
        <f t="shared" ref="L384" si="253">L350+L354+L364+L369+L376+L383</f>
        <v>161.38999999999999</v>
      </c>
    </row>
    <row r="385" spans="1:12" ht="15" x14ac:dyDescent="0.25">
      <c r="A385" s="22">
        <v>2</v>
      </c>
      <c r="B385" s="23">
        <v>3</v>
      </c>
      <c r="C385" s="24" t="s">
        <v>20</v>
      </c>
      <c r="D385" s="5" t="s">
        <v>21</v>
      </c>
      <c r="E385" s="47"/>
      <c r="F385" s="48"/>
      <c r="G385" s="48"/>
      <c r="H385" s="48"/>
      <c r="I385" s="48"/>
      <c r="J385" s="48"/>
      <c r="K385" s="49"/>
      <c r="L385" s="48"/>
    </row>
    <row r="386" spans="1:12" ht="15" x14ac:dyDescent="0.25">
      <c r="A386" s="25"/>
      <c r="B386" s="16"/>
      <c r="C386" s="11"/>
      <c r="D386" s="6"/>
      <c r="E386" s="50" t="s">
        <v>115</v>
      </c>
      <c r="F386" s="51">
        <v>210</v>
      </c>
      <c r="G386" s="51">
        <v>5.26</v>
      </c>
      <c r="H386" s="51">
        <v>11.66</v>
      </c>
      <c r="I386" s="51">
        <v>25.06</v>
      </c>
      <c r="J386" s="51">
        <v>226.2</v>
      </c>
      <c r="K386" s="52" t="s">
        <v>94</v>
      </c>
      <c r="L386" s="51">
        <v>17.3</v>
      </c>
    </row>
    <row r="387" spans="1:12" ht="15" x14ac:dyDescent="0.25">
      <c r="A387" s="25"/>
      <c r="B387" s="16"/>
      <c r="C387" s="11"/>
      <c r="D387" s="7" t="s">
        <v>22</v>
      </c>
      <c r="E387" s="50" t="s">
        <v>96</v>
      </c>
      <c r="F387" s="51">
        <v>200</v>
      </c>
      <c r="G387" s="51">
        <v>3.24</v>
      </c>
      <c r="H387" s="51">
        <v>2.97</v>
      </c>
      <c r="I387" s="51">
        <v>22.5</v>
      </c>
      <c r="J387" s="51">
        <v>129.6</v>
      </c>
      <c r="K387" s="52" t="s">
        <v>97</v>
      </c>
      <c r="L387" s="51">
        <v>10.58</v>
      </c>
    </row>
    <row r="388" spans="1:12" ht="15" x14ac:dyDescent="0.25">
      <c r="A388" s="25"/>
      <c r="B388" s="16"/>
      <c r="C388" s="11"/>
      <c r="D388" s="7" t="s">
        <v>23</v>
      </c>
      <c r="E388" s="50" t="s">
        <v>49</v>
      </c>
      <c r="F388" s="51">
        <v>50</v>
      </c>
      <c r="G388" s="51">
        <v>3.8</v>
      </c>
      <c r="H388" s="51">
        <v>0.4</v>
      </c>
      <c r="I388" s="51">
        <v>24.6</v>
      </c>
      <c r="J388" s="51">
        <v>117.5</v>
      </c>
      <c r="K388" s="52" t="s">
        <v>50</v>
      </c>
      <c r="L388" s="51">
        <v>2.81</v>
      </c>
    </row>
    <row r="389" spans="1:12" ht="15" x14ac:dyDescent="0.25">
      <c r="A389" s="25"/>
      <c r="B389" s="16"/>
      <c r="C389" s="11"/>
      <c r="D389" s="7" t="s">
        <v>24</v>
      </c>
      <c r="E389" s="50" t="s">
        <v>98</v>
      </c>
      <c r="F389" s="51">
        <v>214</v>
      </c>
      <c r="G389" s="51">
        <v>0.85</v>
      </c>
      <c r="H389" s="51">
        <v>0.85</v>
      </c>
      <c r="I389" s="51">
        <v>20.86</v>
      </c>
      <c r="J389" s="51">
        <v>100.58</v>
      </c>
      <c r="K389" s="52" t="s">
        <v>53</v>
      </c>
      <c r="L389" s="51">
        <v>29.96</v>
      </c>
    </row>
    <row r="390" spans="1:12" ht="15" x14ac:dyDescent="0.25">
      <c r="A390" s="25"/>
      <c r="B390" s="16"/>
      <c r="C390" s="11"/>
      <c r="D390" s="6"/>
      <c r="E390" s="50" t="s">
        <v>95</v>
      </c>
      <c r="F390" s="51">
        <v>25</v>
      </c>
      <c r="G390" s="51">
        <v>6.4</v>
      </c>
      <c r="H390" s="51">
        <v>6.53</v>
      </c>
      <c r="I390" s="51">
        <v>0</v>
      </c>
      <c r="J390" s="51">
        <v>85.75</v>
      </c>
      <c r="K390" s="52" t="s">
        <v>94</v>
      </c>
      <c r="L390" s="51">
        <v>15.25</v>
      </c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699</v>
      </c>
      <c r="G392" s="21">
        <f t="shared" ref="G392" si="254">SUM(G385:G391)</f>
        <v>19.55</v>
      </c>
      <c r="H392" s="21">
        <f t="shared" ref="H392" si="255">SUM(H385:H391)</f>
        <v>22.41</v>
      </c>
      <c r="I392" s="21">
        <f t="shared" ref="I392" si="256">SUM(I385:I391)</f>
        <v>93.02</v>
      </c>
      <c r="J392" s="21">
        <f t="shared" ref="J392" si="257">SUM(J385:J391)</f>
        <v>659.63</v>
      </c>
      <c r="K392" s="27"/>
      <c r="L392" s="21">
        <f t="shared" ref="L392:L434" si="258">SUM(L385:L391)</f>
        <v>75.900000000000006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0</v>
      </c>
      <c r="G396" s="21">
        <f t="shared" ref="G396" si="259">SUM(G393:G395)</f>
        <v>0</v>
      </c>
      <c r="H396" s="21">
        <f t="shared" ref="H396" si="260">SUM(H393:H395)</f>
        <v>0</v>
      </c>
      <c r="I396" s="21">
        <f t="shared" ref="I396" si="261">SUM(I393:I395)</f>
        <v>0</v>
      </c>
      <c r="J396" s="21">
        <f t="shared" ref="J396" si="262">SUM(J393:J395)</f>
        <v>0</v>
      </c>
      <c r="K396" s="27"/>
      <c r="L396" s="21">
        <f>SUM(L393:L395)</f>
        <v>0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28</v>
      </c>
      <c r="E398" s="50"/>
      <c r="F398" s="51"/>
      <c r="G398" s="51"/>
      <c r="H398" s="51"/>
      <c r="I398" s="51"/>
      <c r="J398" s="51"/>
      <c r="K398" s="52"/>
      <c r="L398" s="51"/>
    </row>
    <row r="399" spans="1:12" ht="25.5" x14ac:dyDescent="0.25">
      <c r="A399" s="25"/>
      <c r="B399" s="16"/>
      <c r="C399" s="11"/>
      <c r="D399" s="7" t="s">
        <v>29</v>
      </c>
      <c r="E399" s="50" t="s">
        <v>99</v>
      </c>
      <c r="F399" s="51">
        <v>150</v>
      </c>
      <c r="G399" s="51">
        <v>13.59</v>
      </c>
      <c r="H399" s="51">
        <v>13.38</v>
      </c>
      <c r="I399" s="51">
        <v>3.55</v>
      </c>
      <c r="J399" s="51">
        <v>256.5</v>
      </c>
      <c r="K399" s="52" t="s">
        <v>67</v>
      </c>
      <c r="L399" s="51">
        <v>50.97</v>
      </c>
    </row>
    <row r="400" spans="1:12" ht="15" x14ac:dyDescent="0.25">
      <c r="A400" s="25"/>
      <c r="B400" s="16"/>
      <c r="C400" s="11"/>
      <c r="D400" s="7" t="s">
        <v>30</v>
      </c>
      <c r="E400" s="50" t="s">
        <v>101</v>
      </c>
      <c r="F400" s="51">
        <v>210</v>
      </c>
      <c r="G400" s="51">
        <v>4.59</v>
      </c>
      <c r="H400" s="51">
        <v>6.74</v>
      </c>
      <c r="I400" s="51">
        <v>31.47</v>
      </c>
      <c r="J400" s="51">
        <v>209.25</v>
      </c>
      <c r="K400" s="51" t="s">
        <v>102</v>
      </c>
      <c r="L400" s="51">
        <v>10.68</v>
      </c>
    </row>
    <row r="401" spans="1:12" ht="15" x14ac:dyDescent="0.25">
      <c r="A401" s="25"/>
      <c r="B401" s="16"/>
      <c r="C401" s="11"/>
      <c r="D401" s="7" t="s">
        <v>31</v>
      </c>
      <c r="E401" s="69" t="s">
        <v>103</v>
      </c>
      <c r="F401" s="51">
        <v>200</v>
      </c>
      <c r="G401" s="51">
        <v>5</v>
      </c>
      <c r="H401" s="51">
        <v>1</v>
      </c>
      <c r="I401" s="51">
        <v>29</v>
      </c>
      <c r="J401" s="51">
        <v>290</v>
      </c>
      <c r="K401" s="52" t="s">
        <v>104</v>
      </c>
      <c r="L401" s="51">
        <v>3.87</v>
      </c>
    </row>
    <row r="402" spans="1:12" ht="15" x14ac:dyDescent="0.25">
      <c r="A402" s="25"/>
      <c r="B402" s="16"/>
      <c r="C402" s="11"/>
      <c r="D402" s="7" t="s">
        <v>32</v>
      </c>
      <c r="E402" s="50" t="s">
        <v>49</v>
      </c>
      <c r="F402" s="51">
        <v>50</v>
      </c>
      <c r="G402" s="51">
        <v>3.8</v>
      </c>
      <c r="H402" s="51">
        <v>0.4</v>
      </c>
      <c r="I402" s="51">
        <v>24.6</v>
      </c>
      <c r="J402" s="51">
        <v>117.5</v>
      </c>
      <c r="K402" s="52" t="s">
        <v>50</v>
      </c>
      <c r="L402" s="51">
        <v>2.81</v>
      </c>
    </row>
    <row r="403" spans="1:12" ht="15" x14ac:dyDescent="0.25">
      <c r="A403" s="25"/>
      <c r="B403" s="16"/>
      <c r="C403" s="11"/>
      <c r="D403" s="7" t="s">
        <v>33</v>
      </c>
      <c r="E403" s="50" t="s">
        <v>56</v>
      </c>
      <c r="F403" s="51">
        <v>50</v>
      </c>
      <c r="G403" s="51">
        <v>3.3</v>
      </c>
      <c r="H403" s="51">
        <v>0.6</v>
      </c>
      <c r="I403" s="51">
        <v>16.5</v>
      </c>
      <c r="J403" s="51">
        <v>87</v>
      </c>
      <c r="K403" s="52" t="s">
        <v>59</v>
      </c>
      <c r="L403" s="51">
        <v>3.89</v>
      </c>
    </row>
    <row r="404" spans="1:12" ht="15" x14ac:dyDescent="0.25">
      <c r="A404" s="25"/>
      <c r="B404" s="16"/>
      <c r="C404" s="11"/>
      <c r="D404" s="6"/>
      <c r="E404" s="50" t="s">
        <v>52</v>
      </c>
      <c r="F404" s="51">
        <v>167</v>
      </c>
      <c r="G404" s="51">
        <v>1.43</v>
      </c>
      <c r="H404" s="51">
        <v>0</v>
      </c>
      <c r="I404" s="51">
        <v>17.13</v>
      </c>
      <c r="J404" s="51">
        <v>78.489999999999995</v>
      </c>
      <c r="K404" s="52" t="s">
        <v>53</v>
      </c>
      <c r="L404" s="51">
        <v>13.43</v>
      </c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827</v>
      </c>
      <c r="G406" s="21">
        <f t="shared" ref="G406" si="263">SUM(G397:G405)</f>
        <v>31.71</v>
      </c>
      <c r="H406" s="21">
        <f t="shared" ref="H406" si="264">SUM(H397:H405)</f>
        <v>22.12</v>
      </c>
      <c r="I406" s="21">
        <f t="shared" ref="I406" si="265">SUM(I397:I405)</f>
        <v>122.25</v>
      </c>
      <c r="J406" s="21">
        <f t="shared" ref="J406" si="266">SUM(J397:J405)</f>
        <v>1038.74</v>
      </c>
      <c r="K406" s="27"/>
      <c r="L406" s="21">
        <f>SUM(L397:L405)</f>
        <v>85.65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12" t="s">
        <v>31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0</v>
      </c>
      <c r="G411" s="21">
        <f t="shared" ref="G411" si="267">SUM(G407:G410)</f>
        <v>0</v>
      </c>
      <c r="H411" s="21">
        <f t="shared" ref="H411" si="268">SUM(H407:H410)</f>
        <v>0</v>
      </c>
      <c r="I411" s="21">
        <f t="shared" ref="I411" si="269">SUM(I407:I410)</f>
        <v>0</v>
      </c>
      <c r="J411" s="21">
        <f t="shared" ref="J411" si="270">SUM(J407:J410)</f>
        <v>0</v>
      </c>
      <c r="K411" s="27"/>
      <c r="L411" s="21">
        <f>SUM(L407:L410)</f>
        <v>0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31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23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0</v>
      </c>
      <c r="G418" s="21">
        <f t="shared" ref="G418" si="271">SUM(G412:G417)</f>
        <v>0</v>
      </c>
      <c r="H418" s="21">
        <f t="shared" ref="H418" si="272">SUM(H412:H417)</f>
        <v>0</v>
      </c>
      <c r="I418" s="21">
        <f t="shared" ref="I418" si="273">SUM(I412:I417)</f>
        <v>0</v>
      </c>
      <c r="J418" s="21">
        <f t="shared" ref="J418" si="274">SUM(J412:J417)</f>
        <v>0</v>
      </c>
      <c r="K418" s="27"/>
      <c r="L418" s="21">
        <f>SUM(L412:L417)</f>
        <v>0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275">SUM(G419:G424)</f>
        <v>0</v>
      </c>
      <c r="H425" s="21">
        <f t="shared" ref="H425" si="276">SUM(H419:H424)</f>
        <v>0</v>
      </c>
      <c r="I425" s="21">
        <f t="shared" ref="I425" si="277">SUM(I419:I424)</f>
        <v>0</v>
      </c>
      <c r="J425" s="21">
        <f t="shared" ref="J425" si="278">SUM(J419:J424)</f>
        <v>0</v>
      </c>
      <c r="K425" s="27"/>
      <c r="L425" s="21">
        <f>SUM(L419:L424)</f>
        <v>0</v>
      </c>
    </row>
    <row r="426" spans="1:12" ht="15.75" customHeight="1" thickBot="1" x14ac:dyDescent="0.25">
      <c r="A426" s="31">
        <f>A385</f>
        <v>2</v>
      </c>
      <c r="B426" s="32">
        <f>B385</f>
        <v>3</v>
      </c>
      <c r="C426" s="61" t="s">
        <v>4</v>
      </c>
      <c r="D426" s="62"/>
      <c r="E426" s="33"/>
      <c r="F426" s="34">
        <f>F392+F396+F406+F411+F418+F425</f>
        <v>1526</v>
      </c>
      <c r="G426" s="34">
        <f t="shared" ref="G426" si="279">G392+G396+G406+G411+G418+G425</f>
        <v>51.260000000000005</v>
      </c>
      <c r="H426" s="34">
        <f t="shared" ref="H426" si="280">H392+H396+H406+H411+H418+H425</f>
        <v>44.53</v>
      </c>
      <c r="I426" s="34">
        <f t="shared" ref="I426" si="281">I392+I396+I406+I411+I418+I425</f>
        <v>215.26999999999998</v>
      </c>
      <c r="J426" s="34">
        <f t="shared" ref="J426" si="282">J392+J396+J406+J411+J418+J425</f>
        <v>1698.37</v>
      </c>
      <c r="K426" s="35"/>
      <c r="L426" s="34">
        <f t="shared" ref="L426" si="283">L392+L396+L406+L411+L418+L425</f>
        <v>161.55000000000001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50" t="s">
        <v>79</v>
      </c>
      <c r="F427" s="51">
        <v>90</v>
      </c>
      <c r="G427" s="51">
        <v>16.02</v>
      </c>
      <c r="H427" s="51">
        <v>13.86</v>
      </c>
      <c r="I427" s="51">
        <v>15.75</v>
      </c>
      <c r="J427" s="51">
        <v>257.39999999999998</v>
      </c>
      <c r="K427" s="52" t="s">
        <v>76</v>
      </c>
      <c r="L427" s="51">
        <v>46.06</v>
      </c>
    </row>
    <row r="428" spans="1:12" ht="15" x14ac:dyDescent="0.25">
      <c r="A428" s="25"/>
      <c r="B428" s="16"/>
      <c r="C428" s="11"/>
      <c r="D428" s="6"/>
      <c r="E428" s="50" t="s">
        <v>80</v>
      </c>
      <c r="F428" s="51">
        <v>180</v>
      </c>
      <c r="G428" s="51">
        <v>14.3</v>
      </c>
      <c r="H428" s="51">
        <v>4.8</v>
      </c>
      <c r="I428" s="51">
        <v>28.6</v>
      </c>
      <c r="J428" s="51">
        <v>215</v>
      </c>
      <c r="K428" s="52" t="s">
        <v>81</v>
      </c>
      <c r="L428" s="51">
        <v>5.38</v>
      </c>
    </row>
    <row r="429" spans="1:12" ht="15" x14ac:dyDescent="0.25">
      <c r="A429" s="25"/>
      <c r="B429" s="16"/>
      <c r="C429" s="11"/>
      <c r="D429" s="7" t="s">
        <v>22</v>
      </c>
      <c r="E429" s="50" t="s">
        <v>82</v>
      </c>
      <c r="F429" s="51">
        <v>200</v>
      </c>
      <c r="G429" s="51">
        <v>0.1</v>
      </c>
      <c r="H429" s="51">
        <v>0</v>
      </c>
      <c r="I429" s="51">
        <v>15.2</v>
      </c>
      <c r="J429" s="51">
        <v>61</v>
      </c>
      <c r="K429" s="52" t="s">
        <v>83</v>
      </c>
      <c r="L429" s="51">
        <v>3.29</v>
      </c>
    </row>
    <row r="430" spans="1:12" ht="15" x14ac:dyDescent="0.25">
      <c r="A430" s="25"/>
      <c r="B430" s="16"/>
      <c r="C430" s="11"/>
      <c r="D430" s="7" t="s">
        <v>23</v>
      </c>
      <c r="E430" s="50" t="s">
        <v>49</v>
      </c>
      <c r="F430" s="51">
        <v>50</v>
      </c>
      <c r="G430" s="51">
        <v>3.8</v>
      </c>
      <c r="H430" s="51">
        <v>0.4</v>
      </c>
      <c r="I430" s="51">
        <v>24.6</v>
      </c>
      <c r="J430" s="51">
        <v>117.5</v>
      </c>
      <c r="K430" s="52" t="s">
        <v>50</v>
      </c>
      <c r="L430" s="51">
        <v>2.81</v>
      </c>
    </row>
    <row r="431" spans="1:12" ht="15" x14ac:dyDescent="0.25">
      <c r="A431" s="25"/>
      <c r="B431" s="16"/>
      <c r="C431" s="11"/>
      <c r="D431" s="7" t="s">
        <v>24</v>
      </c>
      <c r="E431" s="50" t="s">
        <v>56</v>
      </c>
      <c r="F431" s="51">
        <v>50</v>
      </c>
      <c r="G431" s="51">
        <v>3.3</v>
      </c>
      <c r="H431" s="51">
        <v>0.6</v>
      </c>
      <c r="I431" s="51">
        <v>16.5</v>
      </c>
      <c r="J431" s="51">
        <v>87</v>
      </c>
      <c r="K431" s="52" t="s">
        <v>59</v>
      </c>
      <c r="L431" s="51">
        <v>3.89</v>
      </c>
    </row>
    <row r="432" spans="1:12" ht="15" x14ac:dyDescent="0.25">
      <c r="A432" s="25"/>
      <c r="B432" s="16"/>
      <c r="C432" s="11"/>
      <c r="D432" s="6"/>
      <c r="E432" s="50" t="s">
        <v>52</v>
      </c>
      <c r="F432" s="51">
        <v>167</v>
      </c>
      <c r="G432" s="51">
        <v>1.43</v>
      </c>
      <c r="H432" s="51">
        <v>0</v>
      </c>
      <c r="I432" s="51">
        <v>17.13</v>
      </c>
      <c r="J432" s="51">
        <v>78.489999999999995</v>
      </c>
      <c r="K432" s="52" t="s">
        <v>53</v>
      </c>
      <c r="L432" s="51">
        <v>13.43</v>
      </c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737</v>
      </c>
      <c r="G434" s="21">
        <f t="shared" ref="G434" si="284">SUM(G427:G433)</f>
        <v>38.949999999999996</v>
      </c>
      <c r="H434" s="21">
        <f t="shared" ref="H434" si="285">SUM(H427:H433)</f>
        <v>19.66</v>
      </c>
      <c r="I434" s="21">
        <f t="shared" ref="I434" si="286">SUM(I427:I433)</f>
        <v>117.78</v>
      </c>
      <c r="J434" s="21">
        <f t="shared" ref="J434" si="287">SUM(J427:J433)</f>
        <v>816.39</v>
      </c>
      <c r="K434" s="27"/>
      <c r="L434" s="21">
        <f t="shared" si="258"/>
        <v>74.860000000000014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0</v>
      </c>
      <c r="G438" s="21">
        <f t="shared" ref="G438" si="288">SUM(G435:G437)</f>
        <v>0</v>
      </c>
      <c r="H438" s="21">
        <f t="shared" ref="H438" si="289">SUM(H435:H437)</f>
        <v>0</v>
      </c>
      <c r="I438" s="21">
        <f t="shared" ref="I438" si="290">SUM(I435:I437)</f>
        <v>0</v>
      </c>
      <c r="J438" s="21">
        <f t="shared" ref="J438" si="291">SUM(J435:J437)</f>
        <v>0</v>
      </c>
      <c r="K438" s="27"/>
      <c r="L438" s="21">
        <f>SUM(L435:L437)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15.75" thickBot="1" x14ac:dyDescent="0.3">
      <c r="A440" s="25"/>
      <c r="B440" s="16"/>
      <c r="C440" s="11"/>
      <c r="D440" s="7" t="s">
        <v>28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29</v>
      </c>
      <c r="E441" s="47" t="s">
        <v>61</v>
      </c>
      <c r="F441" s="48">
        <v>150</v>
      </c>
      <c r="G441" s="48">
        <v>24.55</v>
      </c>
      <c r="H441" s="48">
        <v>24.55</v>
      </c>
      <c r="I441" s="48">
        <v>12.27</v>
      </c>
      <c r="J441" s="48">
        <v>290.45</v>
      </c>
      <c r="K441" s="49"/>
      <c r="L441" s="48">
        <v>50.41</v>
      </c>
    </row>
    <row r="442" spans="1:12" ht="15" x14ac:dyDescent="0.25">
      <c r="A442" s="25"/>
      <c r="B442" s="16"/>
      <c r="C442" s="11"/>
      <c r="D442" s="7" t="s">
        <v>30</v>
      </c>
      <c r="E442" s="50" t="s">
        <v>62</v>
      </c>
      <c r="F442" s="51">
        <v>210</v>
      </c>
      <c r="G442" s="51">
        <v>8.5500000000000007</v>
      </c>
      <c r="H442" s="51">
        <v>7.85</v>
      </c>
      <c r="I442" s="51">
        <v>37.08</v>
      </c>
      <c r="J442" s="51">
        <v>253.05</v>
      </c>
      <c r="K442" s="52" t="s">
        <v>65</v>
      </c>
      <c r="L442" s="51">
        <v>10.7</v>
      </c>
    </row>
    <row r="443" spans="1:12" ht="15" x14ac:dyDescent="0.25">
      <c r="A443" s="25"/>
      <c r="B443" s="16"/>
      <c r="C443" s="11"/>
      <c r="D443" s="7" t="s">
        <v>31</v>
      </c>
      <c r="E443" s="50" t="s">
        <v>66</v>
      </c>
      <c r="F443" s="51">
        <v>200</v>
      </c>
      <c r="G443" s="51">
        <v>0.1</v>
      </c>
      <c r="H443" s="51">
        <v>0</v>
      </c>
      <c r="I443" s="51">
        <v>15</v>
      </c>
      <c r="J443" s="51">
        <v>60</v>
      </c>
      <c r="K443" s="52" t="s">
        <v>67</v>
      </c>
      <c r="L443" s="51">
        <v>1.33</v>
      </c>
    </row>
    <row r="444" spans="1:12" ht="15" x14ac:dyDescent="0.25">
      <c r="A444" s="25"/>
      <c r="B444" s="16"/>
      <c r="C444" s="11"/>
      <c r="D444" s="7" t="s">
        <v>32</v>
      </c>
      <c r="E444" s="50" t="s">
        <v>49</v>
      </c>
      <c r="F444" s="51">
        <v>50</v>
      </c>
      <c r="G444" s="51">
        <v>3.8</v>
      </c>
      <c r="H444" s="51">
        <v>0.4</v>
      </c>
      <c r="I444" s="51">
        <v>24.6</v>
      </c>
      <c r="J444" s="51">
        <v>117.5</v>
      </c>
      <c r="K444" s="52" t="s">
        <v>50</v>
      </c>
      <c r="L444" s="51">
        <v>2.81</v>
      </c>
    </row>
    <row r="445" spans="1:12" ht="15" x14ac:dyDescent="0.25">
      <c r="A445" s="25"/>
      <c r="B445" s="16"/>
      <c r="C445" s="11"/>
      <c r="D445" s="7" t="s">
        <v>33</v>
      </c>
      <c r="E445" s="50" t="s">
        <v>56</v>
      </c>
      <c r="F445" s="51">
        <v>50</v>
      </c>
      <c r="G445" s="51">
        <v>3.3</v>
      </c>
      <c r="H445" s="51">
        <v>0.6</v>
      </c>
      <c r="I445" s="51">
        <v>16.5</v>
      </c>
      <c r="J445" s="51">
        <v>87</v>
      </c>
      <c r="K445" s="52" t="s">
        <v>59</v>
      </c>
      <c r="L445" s="51">
        <v>3.89</v>
      </c>
    </row>
    <row r="446" spans="1:12" ht="15" x14ac:dyDescent="0.25">
      <c r="A446" s="25"/>
      <c r="B446" s="16"/>
      <c r="C446" s="11"/>
      <c r="D446" s="6"/>
      <c r="E446" s="50" t="s">
        <v>64</v>
      </c>
      <c r="F446" s="51">
        <v>50</v>
      </c>
      <c r="G446" s="51">
        <v>0.84</v>
      </c>
      <c r="H446" s="51">
        <v>3.06</v>
      </c>
      <c r="I446" s="51">
        <v>18.66</v>
      </c>
      <c r="J446" s="51">
        <v>39</v>
      </c>
      <c r="K446" s="52" t="s">
        <v>86</v>
      </c>
      <c r="L446" s="51">
        <v>5.72</v>
      </c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710</v>
      </c>
      <c r="G448" s="21">
        <f t="shared" ref="G448" si="292">SUM(G439:G447)</f>
        <v>41.14</v>
      </c>
      <c r="H448" s="21">
        <f t="shared" ref="H448" si="293">SUM(H439:H447)</f>
        <v>36.46</v>
      </c>
      <c r="I448" s="21">
        <f t="shared" ref="I448" si="294">SUM(I439:I447)</f>
        <v>124.10999999999999</v>
      </c>
      <c r="J448" s="21">
        <f t="shared" ref="J448" si="295">SUM(J439:J447)</f>
        <v>847</v>
      </c>
      <c r="K448" s="27"/>
      <c r="L448" s="21">
        <f>SUM(L439:L447)</f>
        <v>74.86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12" t="s">
        <v>31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>SUM(F449:F452)</f>
        <v>0</v>
      </c>
      <c r="G453" s="21">
        <f t="shared" ref="G453" si="296">SUM(G449:G452)</f>
        <v>0</v>
      </c>
      <c r="H453" s="21">
        <f t="shared" ref="H453" si="297">SUM(H449:H452)</f>
        <v>0</v>
      </c>
      <c r="I453" s="21">
        <f t="shared" ref="I453" si="298">SUM(I449:I452)</f>
        <v>0</v>
      </c>
      <c r="J453" s="21">
        <f t="shared" ref="J453" si="299">SUM(J449:J452)</f>
        <v>0</v>
      </c>
      <c r="K453" s="27"/>
      <c r="L453" s="21">
        <f>SUM(L449:L452)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7" t="s">
        <v>23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" si="300">SUM(G454:G459)</f>
        <v>0</v>
      </c>
      <c r="H460" s="21">
        <f t="shared" ref="H460" si="301">SUM(H454:H459)</f>
        <v>0</v>
      </c>
      <c r="I460" s="21">
        <f t="shared" ref="I460" si="302">SUM(I454:I459)</f>
        <v>0</v>
      </c>
      <c r="J460" s="21">
        <f t="shared" ref="J460" si="303">SUM(J454:J459)</f>
        <v>0</v>
      </c>
      <c r="K460" s="27"/>
      <c r="L460" s="21">
        <f>SUM(L454:L459)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304">SUM(G461:G466)</f>
        <v>0</v>
      </c>
      <c r="H467" s="21">
        <f t="shared" ref="H467" si="305">SUM(H461:H466)</f>
        <v>0</v>
      </c>
      <c r="I467" s="21">
        <f t="shared" ref="I467" si="306">SUM(I461:I466)</f>
        <v>0</v>
      </c>
      <c r="J467" s="21">
        <f t="shared" ref="J467" si="307">SUM(J461:J466)</f>
        <v>0</v>
      </c>
      <c r="K467" s="27"/>
      <c r="L467" s="21">
        <f>SUM(L461:L466)</f>
        <v>0</v>
      </c>
    </row>
    <row r="468" spans="1:12" ht="15.75" customHeight="1" thickBot="1" x14ac:dyDescent="0.25">
      <c r="A468" s="31">
        <f>A427</f>
        <v>2</v>
      </c>
      <c r="B468" s="32">
        <f>B427</f>
        <v>4</v>
      </c>
      <c r="C468" s="61" t="s">
        <v>4</v>
      </c>
      <c r="D468" s="62"/>
      <c r="E468" s="33"/>
      <c r="F468" s="34">
        <f>F434+F438+F448+F453+F460+F467</f>
        <v>1447</v>
      </c>
      <c r="G468" s="34">
        <f t="shared" ref="G468" si="308">G434+G438+G448+G453+G460+G467</f>
        <v>80.09</v>
      </c>
      <c r="H468" s="34">
        <f t="shared" ref="H468" si="309">H434+H438+H448+H453+H460+H467</f>
        <v>56.120000000000005</v>
      </c>
      <c r="I468" s="34">
        <f t="shared" ref="I468" si="310">I434+I438+I448+I453+I460+I467</f>
        <v>241.89</v>
      </c>
      <c r="J468" s="34">
        <f t="shared" ref="J468" si="311">J434+J438+J448+J453+J460+J467</f>
        <v>1663.3899999999999</v>
      </c>
      <c r="K468" s="35"/>
      <c r="L468" s="34">
        <f t="shared" ref="L468" si="312">L434+L438+L448+L453+L460+L467</f>
        <v>149.72000000000003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 t="s">
        <v>113</v>
      </c>
      <c r="F469" s="48">
        <v>70</v>
      </c>
      <c r="G469" s="51">
        <v>10.5</v>
      </c>
      <c r="H469" s="51">
        <v>7.5</v>
      </c>
      <c r="I469" s="51">
        <v>6.5</v>
      </c>
      <c r="J469" s="51">
        <v>132</v>
      </c>
      <c r="K469" s="52" t="s">
        <v>114</v>
      </c>
      <c r="L469" s="48">
        <v>20.81</v>
      </c>
    </row>
    <row r="470" spans="1:12" ht="15" x14ac:dyDescent="0.25">
      <c r="A470" s="25"/>
      <c r="B470" s="16"/>
      <c r="C470" s="11"/>
      <c r="D470" s="6" t="s">
        <v>30</v>
      </c>
      <c r="E470" s="50" t="s">
        <v>111</v>
      </c>
      <c r="F470" s="51">
        <v>140</v>
      </c>
      <c r="G470" s="51">
        <v>11.1</v>
      </c>
      <c r="H470" s="51">
        <v>10.7</v>
      </c>
      <c r="I470" s="51">
        <v>20.9</v>
      </c>
      <c r="J470" s="51">
        <v>228</v>
      </c>
      <c r="K470" s="51" t="s">
        <v>112</v>
      </c>
      <c r="L470" s="51">
        <v>23.15</v>
      </c>
    </row>
    <row r="471" spans="1:12" ht="15" x14ac:dyDescent="0.25">
      <c r="A471" s="25"/>
      <c r="B471" s="16"/>
      <c r="C471" s="11"/>
      <c r="D471" s="7" t="s">
        <v>22</v>
      </c>
      <c r="E471" s="50" t="s">
        <v>66</v>
      </c>
      <c r="F471" s="51">
        <v>200</v>
      </c>
      <c r="G471" s="51">
        <v>0.1</v>
      </c>
      <c r="H471" s="51">
        <v>0</v>
      </c>
      <c r="I471" s="51">
        <v>15</v>
      </c>
      <c r="J471" s="51">
        <v>60</v>
      </c>
      <c r="K471" s="52" t="s">
        <v>67</v>
      </c>
      <c r="L471" s="51">
        <v>1.33</v>
      </c>
    </row>
    <row r="472" spans="1:12" ht="15" x14ac:dyDescent="0.25">
      <c r="A472" s="25"/>
      <c r="B472" s="16"/>
      <c r="C472" s="11"/>
      <c r="D472" s="7" t="s">
        <v>23</v>
      </c>
      <c r="E472" s="50" t="s">
        <v>49</v>
      </c>
      <c r="F472" s="51">
        <v>62</v>
      </c>
      <c r="G472" s="51">
        <v>4.71</v>
      </c>
      <c r="H472" s="51">
        <v>0.5</v>
      </c>
      <c r="I472" s="51">
        <v>30.5</v>
      </c>
      <c r="J472" s="51" t="s">
        <v>72</v>
      </c>
      <c r="K472" s="52" t="s">
        <v>50</v>
      </c>
      <c r="L472" s="51">
        <v>3.48</v>
      </c>
    </row>
    <row r="473" spans="1:12" ht="15" x14ac:dyDescent="0.25">
      <c r="A473" s="25"/>
      <c r="B473" s="16"/>
      <c r="C473" s="11"/>
      <c r="D473" s="7" t="s">
        <v>24</v>
      </c>
      <c r="E473" s="50" t="s">
        <v>98</v>
      </c>
      <c r="F473" s="51">
        <v>214</v>
      </c>
      <c r="G473" s="51">
        <v>0.85</v>
      </c>
      <c r="H473" s="51">
        <v>0.85</v>
      </c>
      <c r="I473" s="51">
        <v>20.86</v>
      </c>
      <c r="J473" s="51">
        <v>100.58</v>
      </c>
      <c r="K473" s="52" t="s">
        <v>53</v>
      </c>
      <c r="L473" s="51">
        <v>29.96</v>
      </c>
    </row>
    <row r="474" spans="1:12" ht="15" x14ac:dyDescent="0.25">
      <c r="A474" s="25"/>
      <c r="B474" s="16"/>
      <c r="C474" s="11"/>
      <c r="D474" s="6"/>
      <c r="E474" s="50" t="s">
        <v>95</v>
      </c>
      <c r="F474" s="51">
        <v>25</v>
      </c>
      <c r="G474" s="51">
        <v>6.4</v>
      </c>
      <c r="H474" s="51">
        <v>6.53</v>
      </c>
      <c r="I474" s="51">
        <v>0</v>
      </c>
      <c r="J474" s="51">
        <v>85.75</v>
      </c>
      <c r="K474" s="52" t="s">
        <v>94</v>
      </c>
      <c r="L474" s="51">
        <v>5.72</v>
      </c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711</v>
      </c>
      <c r="G476" s="21">
        <f t="shared" ref="G476" si="313">SUM(G469:G475)</f>
        <v>33.660000000000004</v>
      </c>
      <c r="H476" s="21">
        <f t="shared" ref="H476" si="314">SUM(H469:H475)</f>
        <v>26.080000000000002</v>
      </c>
      <c r="I476" s="21">
        <f t="shared" ref="I476" si="315">SUM(I469:I475)</f>
        <v>93.76</v>
      </c>
      <c r="J476" s="21">
        <f t="shared" ref="J476" si="316">SUM(J469:J475)</f>
        <v>606.33000000000004</v>
      </c>
      <c r="K476" s="27"/>
      <c r="L476" s="21">
        <f t="shared" ref="L476:L518" si="317">SUM(L469:L475)</f>
        <v>84.449999999999989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0</v>
      </c>
      <c r="G480" s="21">
        <f t="shared" ref="G480" si="318">SUM(G477:G479)</f>
        <v>0</v>
      </c>
      <c r="H480" s="21">
        <f t="shared" ref="H480" si="319">SUM(H477:H479)</f>
        <v>0</v>
      </c>
      <c r="I480" s="21">
        <f t="shared" ref="I480" si="320">SUM(I477:I479)</f>
        <v>0</v>
      </c>
      <c r="J480" s="21">
        <f t="shared" ref="J480" si="321">SUM(J477:J479)</f>
        <v>0</v>
      </c>
      <c r="K480" s="27"/>
      <c r="L480" s="21">
        <f>SUM(L477:L479)</f>
        <v>0</v>
      </c>
    </row>
    <row r="481" spans="1:12" ht="15.75" thickBot="1" x14ac:dyDescent="0.3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28</v>
      </c>
      <c r="E482" s="47" t="s">
        <v>105</v>
      </c>
      <c r="F482" s="48">
        <v>90</v>
      </c>
      <c r="G482" s="48">
        <v>15.56</v>
      </c>
      <c r="H482" s="48">
        <v>15.58</v>
      </c>
      <c r="I482" s="48">
        <v>6.69</v>
      </c>
      <c r="J482" s="48">
        <v>230.14</v>
      </c>
      <c r="K482" s="49" t="s">
        <v>106</v>
      </c>
      <c r="L482" s="48">
        <v>43.04</v>
      </c>
    </row>
    <row r="483" spans="1:12" ht="15" x14ac:dyDescent="0.25">
      <c r="A483" s="25"/>
      <c r="B483" s="16"/>
      <c r="C483" s="11"/>
      <c r="D483" s="7" t="s">
        <v>29</v>
      </c>
      <c r="E483" s="50" t="s">
        <v>107</v>
      </c>
      <c r="F483" s="51">
        <v>200</v>
      </c>
      <c r="G483" s="51">
        <v>4</v>
      </c>
      <c r="H483" s="51">
        <v>10.7</v>
      </c>
      <c r="I483" s="51">
        <v>17</v>
      </c>
      <c r="J483" s="51">
        <v>180</v>
      </c>
      <c r="K483" s="52" t="s">
        <v>108</v>
      </c>
      <c r="L483" s="51">
        <v>6.76</v>
      </c>
    </row>
    <row r="484" spans="1:12" ht="15" x14ac:dyDescent="0.25">
      <c r="A484" s="25"/>
      <c r="B484" s="16"/>
      <c r="C484" s="11"/>
      <c r="D484" s="7" t="s">
        <v>30</v>
      </c>
      <c r="E484" s="50" t="s">
        <v>82</v>
      </c>
      <c r="F484" s="51">
        <v>200</v>
      </c>
      <c r="G484" s="51">
        <v>0.1</v>
      </c>
      <c r="H484" s="51">
        <v>0</v>
      </c>
      <c r="I484" s="51">
        <v>15.2</v>
      </c>
      <c r="J484" s="51">
        <v>61</v>
      </c>
      <c r="K484" s="52" t="s">
        <v>83</v>
      </c>
      <c r="L484" s="51">
        <v>3.29</v>
      </c>
    </row>
    <row r="485" spans="1:12" ht="15" x14ac:dyDescent="0.25">
      <c r="A485" s="25"/>
      <c r="B485" s="16"/>
      <c r="C485" s="11"/>
      <c r="D485" s="7" t="s">
        <v>31</v>
      </c>
      <c r="E485" s="50" t="s">
        <v>49</v>
      </c>
      <c r="F485" s="51">
        <v>62</v>
      </c>
      <c r="G485" s="51">
        <v>4.71</v>
      </c>
      <c r="H485" s="51">
        <v>0.5</v>
      </c>
      <c r="I485" s="51">
        <v>30.5</v>
      </c>
      <c r="J485" s="51" t="s">
        <v>72</v>
      </c>
      <c r="K485" s="52" t="s">
        <v>50</v>
      </c>
      <c r="L485" s="51">
        <v>3.48</v>
      </c>
    </row>
    <row r="486" spans="1:12" ht="15" x14ac:dyDescent="0.25">
      <c r="A486" s="25"/>
      <c r="B486" s="16"/>
      <c r="C486" s="11"/>
      <c r="D486" s="7" t="s">
        <v>32</v>
      </c>
      <c r="E486" s="50" t="s">
        <v>52</v>
      </c>
      <c r="F486" s="51">
        <v>167</v>
      </c>
      <c r="G486" s="51">
        <v>1.43</v>
      </c>
      <c r="H486" s="51">
        <v>0</v>
      </c>
      <c r="I486" s="51">
        <v>17.13</v>
      </c>
      <c r="J486" s="51">
        <v>78.489999999999995</v>
      </c>
      <c r="K486" s="52" t="s">
        <v>53</v>
      </c>
      <c r="L486" s="51">
        <v>13.43</v>
      </c>
    </row>
    <row r="487" spans="1:12" ht="15" x14ac:dyDescent="0.25">
      <c r="A487" s="25"/>
      <c r="B487" s="16"/>
      <c r="C487" s="11"/>
      <c r="D487" s="7" t="s">
        <v>33</v>
      </c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SUM(F481:F489)</f>
        <v>719</v>
      </c>
      <c r="G490" s="21">
        <f t="shared" ref="G490" si="322">SUM(G481:G489)</f>
        <v>25.800000000000004</v>
      </c>
      <c r="H490" s="21">
        <f t="shared" ref="H490" si="323">SUM(H481:H489)</f>
        <v>26.78</v>
      </c>
      <c r="I490" s="21">
        <f t="shared" ref="I490" si="324">SUM(I481:I489)</f>
        <v>86.52</v>
      </c>
      <c r="J490" s="21">
        <f t="shared" ref="J490" si="325">SUM(J481:J489)</f>
        <v>549.63</v>
      </c>
      <c r="K490" s="27"/>
      <c r="L490" s="21">
        <f>SUM(L481:L489)</f>
        <v>70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12" t="s">
        <v>31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SUM(F491:F494)</f>
        <v>0</v>
      </c>
      <c r="G495" s="21">
        <f t="shared" ref="G495" si="326">SUM(G491:G494)</f>
        <v>0</v>
      </c>
      <c r="H495" s="21">
        <f t="shared" ref="H495" si="327">SUM(H491:H494)</f>
        <v>0</v>
      </c>
      <c r="I495" s="21">
        <f t="shared" ref="I495" si="328">SUM(I491:I494)</f>
        <v>0</v>
      </c>
      <c r="J495" s="21">
        <f t="shared" ref="J495" si="329">SUM(J491:J494)</f>
        <v>0</v>
      </c>
      <c r="K495" s="27"/>
      <c r="L495" s="21">
        <f>SUM(L491:L494)</f>
        <v>0</v>
      </c>
    </row>
    <row r="496" spans="1:12" ht="1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23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" si="330">SUM(G496:G501)</f>
        <v>0</v>
      </c>
      <c r="H502" s="21">
        <f t="shared" ref="H502" si="331">SUM(H496:H501)</f>
        <v>0</v>
      </c>
      <c r="I502" s="21">
        <f t="shared" ref="I502" si="332">SUM(I496:I501)</f>
        <v>0</v>
      </c>
      <c r="J502" s="21">
        <f t="shared" ref="J502" si="333">SUM(J496:J501)</f>
        <v>0</v>
      </c>
      <c r="K502" s="27"/>
      <c r="L502" s="21">
        <f>SUM(L496:L501)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334">SUM(G503:G508)</f>
        <v>0</v>
      </c>
      <c r="H509" s="21">
        <f t="shared" ref="H509" si="335">SUM(H503:H508)</f>
        <v>0</v>
      </c>
      <c r="I509" s="21">
        <f t="shared" ref="I509" si="336">SUM(I503:I508)</f>
        <v>0</v>
      </c>
      <c r="J509" s="21">
        <f t="shared" ref="J509" si="337">SUM(J503:J508)</f>
        <v>0</v>
      </c>
      <c r="K509" s="27"/>
      <c r="L509" s="21">
        <f>SUM(L503:L508)</f>
        <v>0</v>
      </c>
    </row>
    <row r="510" spans="1:12" ht="15.75" customHeight="1" x14ac:dyDescent="0.2">
      <c r="A510" s="31">
        <f>A469</f>
        <v>2</v>
      </c>
      <c r="B510" s="32">
        <f>B469</f>
        <v>5</v>
      </c>
      <c r="C510" s="61" t="s">
        <v>4</v>
      </c>
      <c r="D510" s="62"/>
      <c r="E510" s="33"/>
      <c r="F510" s="34">
        <f>F476+F480+F490+F495+F502+F509</f>
        <v>1430</v>
      </c>
      <c r="G510" s="34">
        <f t="shared" ref="G510" si="338">G476+G480+G490+G495+G502+G509</f>
        <v>59.460000000000008</v>
      </c>
      <c r="H510" s="34">
        <f t="shared" ref="H510" si="339">H476+H480+H490+H495+H502+H509</f>
        <v>52.86</v>
      </c>
      <c r="I510" s="34">
        <f t="shared" ref="I510" si="340">I476+I480+I490+I495+I502+I509</f>
        <v>180.28</v>
      </c>
      <c r="J510" s="34">
        <f t="shared" ref="J510" si="341">J476+J480+J490+J495+J502+J509</f>
        <v>1155.96</v>
      </c>
      <c r="K510" s="35"/>
      <c r="L510" s="34">
        <f t="shared" ref="L510" si="342">L476+L480+L490+L495+L502+L509</f>
        <v>154.44999999999999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 t="s">
        <v>63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0</v>
      </c>
      <c r="G518" s="21">
        <f t="shared" ref="G518" si="343">SUM(G511:G517)</f>
        <v>0</v>
      </c>
      <c r="H518" s="21">
        <f t="shared" ref="H518" si="344">SUM(H511:H517)</f>
        <v>0</v>
      </c>
      <c r="I518" s="21">
        <f t="shared" ref="I518" si="345">SUM(I511:I517)</f>
        <v>0</v>
      </c>
      <c r="J518" s="21">
        <f t="shared" ref="J518" si="346">SUM(J511:J517)</f>
        <v>0</v>
      </c>
      <c r="K518" s="27"/>
      <c r="L518" s="21">
        <f t="shared" si="317"/>
        <v>0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0</v>
      </c>
      <c r="G522" s="21">
        <f t="shared" ref="G522" si="347">SUM(G519:G521)</f>
        <v>0</v>
      </c>
      <c r="H522" s="21">
        <f t="shared" ref="H522" si="348">SUM(H519:H521)</f>
        <v>0</v>
      </c>
      <c r="I522" s="21">
        <f t="shared" ref="I522" si="349">SUM(I519:I521)</f>
        <v>0</v>
      </c>
      <c r="J522" s="21">
        <f t="shared" ref="J522" si="350">SUM(J519:J521)</f>
        <v>0</v>
      </c>
      <c r="K522" s="27"/>
      <c r="L522" s="21">
        <f t="shared" ref="L522" ca="1" si="351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1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0</v>
      </c>
      <c r="G532" s="21">
        <f t="shared" ref="G532" si="352">SUM(G523:G531)</f>
        <v>0</v>
      </c>
      <c r="H532" s="21">
        <f t="shared" ref="H532" si="353">SUM(H523:H531)</f>
        <v>0</v>
      </c>
      <c r="I532" s="21">
        <f t="shared" ref="I532" si="354">SUM(I523:I531)</f>
        <v>0</v>
      </c>
      <c r="J532" s="21">
        <f t="shared" ref="J532" si="355">SUM(J523:J531)</f>
        <v>0</v>
      </c>
      <c r="K532" s="27"/>
      <c r="L532" s="21">
        <f>SUM(L523:L531)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" si="356">SUM(G533:G536)</f>
        <v>0</v>
      </c>
      <c r="H537" s="21">
        <f t="shared" ref="H537" si="357">SUM(H533:H536)</f>
        <v>0</v>
      </c>
      <c r="I537" s="21">
        <f t="shared" ref="I537" si="358">SUM(I533:I536)</f>
        <v>0</v>
      </c>
      <c r="J537" s="21">
        <f t="shared" ref="J537" si="359">SUM(J533:J536)</f>
        <v>0</v>
      </c>
      <c r="K537" s="27"/>
      <c r="L537" s="21">
        <f>SUM(L533:L536)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" si="360">SUM(G538:G543)</f>
        <v>0</v>
      </c>
      <c r="H544" s="21">
        <f t="shared" ref="H544" si="361">SUM(H538:H543)</f>
        <v>0</v>
      </c>
      <c r="I544" s="21">
        <f t="shared" ref="I544" si="362">SUM(I538:I543)</f>
        <v>0</v>
      </c>
      <c r="J544" s="21">
        <f t="shared" ref="J544" si="363">SUM(J538:J543)</f>
        <v>0</v>
      </c>
      <c r="K544" s="27"/>
      <c r="L544" s="21">
        <f t="shared" ref="L544" ca="1" si="364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365">SUM(G545:G550)</f>
        <v>0</v>
      </c>
      <c r="H551" s="21">
        <f t="shared" ref="H551" si="366">SUM(H545:H550)</f>
        <v>0</v>
      </c>
      <c r="I551" s="21">
        <f t="shared" ref="I551" si="367">SUM(I545:I550)</f>
        <v>0</v>
      </c>
      <c r="J551" s="21">
        <f t="shared" ref="J551" si="368">SUM(J545:J550)</f>
        <v>0</v>
      </c>
      <c r="K551" s="27"/>
      <c r="L551" s="21">
        <f t="shared" ref="L551" ca="1" si="369">SUM(L545:L553)</f>
        <v>0</v>
      </c>
    </row>
    <row r="552" spans="1:12" ht="15.75" customHeight="1" x14ac:dyDescent="0.2">
      <c r="A552" s="31">
        <f>A511</f>
        <v>2</v>
      </c>
      <c r="B552" s="32">
        <f>B511</f>
        <v>6</v>
      </c>
      <c r="C552" s="61" t="s">
        <v>4</v>
      </c>
      <c r="D552" s="62"/>
      <c r="E552" s="33"/>
      <c r="F552" s="34">
        <f>F518+F522+F532+F537+F544+F551</f>
        <v>0</v>
      </c>
      <c r="G552" s="34">
        <f t="shared" ref="G552" si="370">G518+G522+G532+G537+G544+G551</f>
        <v>0</v>
      </c>
      <c r="H552" s="34">
        <f t="shared" ref="H552" si="371">H518+H522+H532+H537+H544+H551</f>
        <v>0</v>
      </c>
      <c r="I552" s="34">
        <f t="shared" ref="I552" si="372">I518+I522+I532+I537+I544+I551</f>
        <v>0</v>
      </c>
      <c r="J552" s="34">
        <f t="shared" ref="J552" si="373">J518+J522+J532+J537+J544+J551</f>
        <v>0</v>
      </c>
      <c r="K552" s="35"/>
      <c r="L552" s="34">
        <f ca="1">L518+L522+L532+L537+L544+L551</f>
        <v>0</v>
      </c>
    </row>
    <row r="553" spans="1:12" ht="15" x14ac:dyDescent="0.25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" si="374">SUM(G553:G559)</f>
        <v>0</v>
      </c>
      <c r="H560" s="21">
        <f t="shared" ref="H560" si="375">SUM(H553:H559)</f>
        <v>0</v>
      </c>
      <c r="I560" s="21">
        <f t="shared" ref="I560" si="376">SUM(I553:I559)</f>
        <v>0</v>
      </c>
      <c r="J560" s="21">
        <f t="shared" ref="J560" si="377">SUM(J553:J559)</f>
        <v>0</v>
      </c>
      <c r="K560" s="27"/>
      <c r="L560" s="21">
        <f t="shared" ref="L560" si="378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" si="379">SUM(G561:G563)</f>
        <v>0</v>
      </c>
      <c r="H564" s="21">
        <f t="shared" ref="H564" si="380">SUM(H561:H563)</f>
        <v>0</v>
      </c>
      <c r="I564" s="21">
        <f t="shared" ref="I564" si="381">SUM(I561:I563)</f>
        <v>0</v>
      </c>
      <c r="J564" s="21">
        <f t="shared" ref="J564" si="382">SUM(J561:J563)</f>
        <v>0</v>
      </c>
      <c r="K564" s="27"/>
      <c r="L564" s="21">
        <f t="shared" ref="L564" ca="1" si="383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" si="384">SUM(G565:G573)</f>
        <v>0</v>
      </c>
      <c r="H574" s="21">
        <f t="shared" ref="H574" si="385">SUM(H565:H573)</f>
        <v>0</v>
      </c>
      <c r="I574" s="21">
        <f t="shared" ref="I574" si="386">SUM(I565:I573)</f>
        <v>0</v>
      </c>
      <c r="J574" s="21">
        <f t="shared" ref="J574" si="387">SUM(J565:J573)</f>
        <v>0</v>
      </c>
      <c r="K574" s="27"/>
      <c r="L574" s="21">
        <f t="shared" ref="L574" ca="1" si="388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" si="389">SUM(G575:G578)</f>
        <v>0</v>
      </c>
      <c r="H579" s="21">
        <f t="shared" ref="H579" si="390">SUM(H575:H578)</f>
        <v>0</v>
      </c>
      <c r="I579" s="21">
        <f t="shared" ref="I579" si="391">SUM(I575:I578)</f>
        <v>0</v>
      </c>
      <c r="J579" s="21">
        <f t="shared" ref="J579" si="392">SUM(J575:J578)</f>
        <v>0</v>
      </c>
      <c r="K579" s="27"/>
      <c r="L579" s="21">
        <f t="shared" ref="L579" ca="1" si="393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" si="394">SUM(G580:G585)</f>
        <v>0</v>
      </c>
      <c r="H586" s="21">
        <f t="shared" ref="H586" si="395">SUM(H580:H585)</f>
        <v>0</v>
      </c>
      <c r="I586" s="21">
        <f t="shared" ref="I586" si="396">SUM(I580:I585)</f>
        <v>0</v>
      </c>
      <c r="J586" s="21">
        <f t="shared" ref="J586" si="397">SUM(J580:J585)</f>
        <v>0</v>
      </c>
      <c r="K586" s="27"/>
      <c r="L586" s="21">
        <f t="shared" ref="L586" ca="1" si="398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399">SUM(G587:G592)</f>
        <v>0</v>
      </c>
      <c r="H593" s="21">
        <f t="shared" ref="H593" si="400">SUM(H587:H592)</f>
        <v>0</v>
      </c>
      <c r="I593" s="21">
        <f t="shared" ref="I593" si="401">SUM(I587:I592)</f>
        <v>0</v>
      </c>
      <c r="J593" s="21">
        <f t="shared" ref="J593" si="402">SUM(J587:J592)</f>
        <v>0</v>
      </c>
      <c r="K593" s="27"/>
      <c r="L593" s="21">
        <f t="shared" ref="L593" ca="1" si="403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66" t="s">
        <v>4</v>
      </c>
      <c r="D594" s="67"/>
      <c r="E594" s="39"/>
      <c r="F594" s="40">
        <f>F560+F564+F574+F579+F586+F593</f>
        <v>0</v>
      </c>
      <c r="G594" s="40">
        <f t="shared" ref="G594" si="404">G560+G564+G574+G579+G586+G593</f>
        <v>0</v>
      </c>
      <c r="H594" s="40">
        <f t="shared" ref="H594" si="405">H560+H564+H574+H579+H586+H593</f>
        <v>0</v>
      </c>
      <c r="I594" s="40">
        <f t="shared" ref="I594" si="406">I560+I564+I574+I579+I586+I593</f>
        <v>0</v>
      </c>
      <c r="J594" s="40">
        <f t="shared" ref="J594" si="407">J560+J564+J574+J579+J586+J593</f>
        <v>0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68" t="s">
        <v>5</v>
      </c>
      <c r="D595" s="68"/>
      <c r="E595" s="68"/>
      <c r="F595" s="42">
        <f>(F47+F89+F131+F173+F215+F257+F299+F342+F384+F426+F468+F510+F552+F594)/(IF(F47=0,0,1)+IF(F89=0,0,1)+IF(F131=0,0,1)+IF(F173=0,0,1)+IF(F215=0,0,1)+IF(F257=0,0,1)+IF(F299=0,0,1)+IF(F342=0,0,1)+IF(F384=0,0,1)+IF(F426=0,0,1)+IF(F468=0,0,1)+IF(F510=0,0,1)+IF(F552=0,0,1)+IF(F594=0,0,1))</f>
        <v>1305.3</v>
      </c>
      <c r="G595" s="42">
        <f t="shared" ref="G595:L595" si="408">(G47+G89+G131+G173+G215+G257+G299+G342+G384+G426+G468+G510+G552+G594)/(IF(G47=0,0,1)+IF(G89=0,0,1)+IF(G131=0,0,1)+IF(G173=0,0,1)+IF(G215=0,0,1)+IF(G257=0,0,1)+IF(G299=0,0,1)+IF(G342=0,0,1)+IF(G384=0,0,1)+IF(G426=0,0,1)+IF(G468=0,0,1)+IF(G510=0,0,1)+IF(G552=0,0,1)+IF(G594=0,0,1))</f>
        <v>59.374000000000002</v>
      </c>
      <c r="H595" s="42">
        <f t="shared" si="408"/>
        <v>48.166999999999994</v>
      </c>
      <c r="I595" s="42">
        <f t="shared" si="408"/>
        <v>188.42299999999997</v>
      </c>
      <c r="J595" s="42">
        <f t="shared" si="408"/>
        <v>1485.8679999999999</v>
      </c>
      <c r="K595" s="42"/>
      <c r="L595" s="42">
        <f ca="1">(L47+L89+L131+L173+L215+L257+L299+L342+L384+L426+L468+L510+L552+L594)/(IF(L47=0,0,1)+IF(L89=0,0,1)+IF(L131=0,0,1)+IF(L173=0,0,1)+IF(L215=0,0,1)+IF(L257=0,0,1)+IF(L299=0,0,1)+IF(L342=0,0,1)+IF(L384=0,0,1)+IF(L426=0,0,1)+IF(L468=0,0,1)+IF(L510=0,0,1)+IF(L552=0,0,1)+IF(L594=0,0,1))</f>
        <v>0</v>
      </c>
    </row>
  </sheetData>
  <sheetProtection sheet="1" objects="1" scenarios="1"/>
  <mergeCells count="18">
    <mergeCell ref="C594:D594"/>
    <mergeCell ref="C595:E595"/>
    <mergeCell ref="C342:D342"/>
    <mergeCell ref="C384:D384"/>
    <mergeCell ref="C426:D426"/>
    <mergeCell ref="C468:D468"/>
    <mergeCell ref="C510:D510"/>
    <mergeCell ref="C552:D552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2022-05-16T14:23:56Z</dcterms:created>
  <dcterms:modified xsi:type="dcterms:W3CDTF">2023-10-19T06:01:45Z</dcterms:modified>
</cp:coreProperties>
</file>